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hav 1" sheetId="1" r:id="rId1"/>
    <sheet name="hav 2" sheetId="2" r:id="rId2"/>
    <sheet name="hav 3" sheetId="3" r:id="rId3"/>
  </sheets>
  <definedNames>
    <definedName name="_xlnm.Print_Titles" localSheetId="0">'hav 1'!$8:$11</definedName>
    <definedName name="_xlnm.Print_Titles" localSheetId="1">'hav 2'!$8:$9</definedName>
    <definedName name="_xlnm.Print_Titles" localSheetId="2">'hav 3'!$8:$11</definedName>
  </definedNames>
  <calcPr fullCalcOnLoad="1"/>
</workbook>
</file>

<file path=xl/sharedStrings.xml><?xml version="1.0" encoding="utf-8"?>
<sst xmlns="http://schemas.openxmlformats.org/spreadsheetml/2006/main" count="318" uniqueCount="195">
  <si>
    <t xml:space="preserve"> X</t>
  </si>
  <si>
    <t>X</t>
  </si>
  <si>
    <t>Բաժին</t>
  </si>
  <si>
    <t>Խումբ</t>
  </si>
  <si>
    <t>Դաս</t>
  </si>
  <si>
    <t>1</t>
  </si>
  <si>
    <t>հազար դրամ</t>
  </si>
  <si>
    <t>Ավելացում</t>
  </si>
  <si>
    <t>2</t>
  </si>
  <si>
    <t>Տողի NN</t>
  </si>
  <si>
    <t>11</t>
  </si>
  <si>
    <t>ՀՀ համայնքների պահուստային ֆոնդ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</si>
  <si>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</si>
  <si>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</si>
  <si>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վարչական  բյուջե </t>
  </si>
  <si>
    <t>ԸՆԴԱՄԵՆԸ ՀԱՎԵԼՈՒՐԴԸ ԿԱՄ ԴԵՖԻՑԻՏԸ (ՊԱԿԱՍՈՒՐԴԸ)</t>
  </si>
  <si>
    <t>04</t>
  </si>
  <si>
    <t>5</t>
  </si>
  <si>
    <t xml:space="preserve">ճանապարհային տրանսպորտ </t>
  </si>
  <si>
    <t>Ֆոնդային բյուջե</t>
  </si>
  <si>
    <t>09</t>
  </si>
  <si>
    <t>,,Կոմիտասի անվան արվեստի  դպրոց ԿՈՒՀ,, ՀՈԱԿ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</si>
  <si>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</si>
  <si>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</si>
  <si>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</si>
  <si>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01</t>
  </si>
  <si>
    <t>Աշխատակազմի պահպանման ծախսեր</t>
  </si>
  <si>
    <t>05</t>
  </si>
  <si>
    <t>Աղբահանում</t>
  </si>
  <si>
    <t>Կոմունալ ծառայու-թյուններ</t>
  </si>
  <si>
    <t>06</t>
  </si>
  <si>
    <t>Փողոցների լուսավորում</t>
  </si>
  <si>
    <t>Փողոցային լուսավորության, լուսաֆորային օբյեկտների համակարգի էներգետիկ ծառայություններ</t>
  </si>
  <si>
    <t>Էներգետիկ  ծառայու-թյուններ</t>
  </si>
  <si>
    <t xml:space="preserve">Կենցաղային աղբահանություն </t>
  </si>
  <si>
    <t>Պակասեցում</t>
  </si>
  <si>
    <t>ՀՀ Լոռու մարզի Վանաձոր համայնքի ավագանու</t>
  </si>
  <si>
    <t>թիվ  ___ Ն  որոշման</t>
  </si>
  <si>
    <t>Հավելված թիվ 1</t>
  </si>
  <si>
    <t>Հավելված թիվ 2</t>
  </si>
  <si>
    <t xml:space="preserve">Նախադպրոցական կրթություն </t>
  </si>
  <si>
    <t>,,Շախմատի ՄՊՄԴ,, ՀՈԱԿ</t>
  </si>
  <si>
    <r>
      <t xml:space="preserve">Ընդամենը </t>
    </r>
    <r>
      <rPr>
        <sz val="8"/>
        <rFont val="GHEA Grapalat"/>
        <family val="3"/>
      </rPr>
      <t xml:space="preserve"> /6+7/</t>
    </r>
  </si>
  <si>
    <t>Բյուջետային ծախսերի տնտեսագիտական դասակարգման հոդվածների անվանումները</t>
  </si>
  <si>
    <t xml:space="preserve"> NN</t>
  </si>
  <si>
    <t>Վարչական մաս</t>
  </si>
  <si>
    <t>ֆոնդային մաս</t>
  </si>
  <si>
    <r>
      <t xml:space="preserve">Ա. ՆԵՐՔԻՆ ԱՂԲՅՈՒՐՆԵՐ </t>
    </r>
    <r>
      <rPr>
        <sz val="9"/>
        <rFont val="GHEA Grapalat"/>
        <family val="3"/>
      </rPr>
      <t>(տող 8160)</t>
    </r>
  </si>
  <si>
    <r>
      <t xml:space="preserve">2. ՖԻՆԱՆՍԱԿԱՆ ԱԿՏԻՎՆԵՐ </t>
    </r>
    <r>
      <rPr>
        <sz val="9"/>
        <rFont val="GHEA Grapalat"/>
        <family val="3"/>
      </rPr>
      <t>(տող8190)</t>
    </r>
  </si>
  <si>
    <t>08</t>
  </si>
  <si>
    <t>Օրենսդիր և գործադիր մարմիններ</t>
  </si>
  <si>
    <t>Հավելված թիվ 3</t>
  </si>
  <si>
    <t>Անշարժ գույքի իրացումից մուտքեր</t>
  </si>
  <si>
    <t>«____» _____________    2023թ.</t>
  </si>
  <si>
    <t xml:space="preserve">ՎԱՆԱՁՈՐ ՀԱՄԱՅՆՔԻ 2022 ԹՎԱԿԱՆԻ ԲՅՈՒՋԵԻ ԿԱՏԱՐՄԱՆ ԱՐԴՅՈՒՆՔՈՒՄ ԱՌԱՋԱՑԱԾ ՊԱՐՏՔԵՐՆ  ԸՍՏ ԳՈՐԾԱՌՆԱԿԱՆ-ՏՆՏԵՍԱԳԻՏԱԿԱՆ ԴԱՍԱԿԱՐԳՄԱՆ ԵՎ ԾՐԱԳՐԵՐԻ </t>
  </si>
  <si>
    <t>ՀԱՄԱՅՆՔԻ ՂԵԿԱՎԱՐԻ ՊԱՇՏՈՆԱԿԱՏԱՐ`                                        Ա. ՓԵԼԵՇՅԱՆ</t>
  </si>
  <si>
    <t>Գրասենյա-կային նյութեր և հագուստ</t>
  </si>
  <si>
    <t>Լուսաֆորային օբյեկտների տեղադրում</t>
  </si>
  <si>
    <t>Փողոցային լուսավորության, շենքերի արտաքին լուսավորության համակարգի սպասարկում և շահագործում</t>
  </si>
  <si>
    <t>Ընդհանուր բնույթի այլ ծառայու-թյուններ</t>
  </si>
  <si>
    <t>0</t>
  </si>
  <si>
    <t>Ընդամենը  /8+13/</t>
  </si>
  <si>
    <t>Շենքերի և շինություն-ների շինա-րարություն</t>
  </si>
  <si>
    <t>այդ թվում ըստ հոդ.</t>
  </si>
  <si>
    <t>այդ թվում`</t>
  </si>
  <si>
    <t>3</t>
  </si>
  <si>
    <t xml:space="preserve">Ընդհանուր բնույթի այլ ծառայություններ </t>
  </si>
  <si>
    <t>,,Հաշվապահ,,  ՀՈԱԿ</t>
  </si>
  <si>
    <t>,,Նեցուկ ՀԶ,, ՀՈԱԿ</t>
  </si>
  <si>
    <t>,,Վանաձորի քաղաքային տնտեսություն,, ՀՈԱԿ</t>
  </si>
  <si>
    <t>4</t>
  </si>
  <si>
    <t>Փողոցների կապիտալ նորոգում (համայնքի մնացորդ)</t>
  </si>
  <si>
    <t>Փողոցների կապիտալ նորոգում (պետ. բյուջե մնացորդ)</t>
  </si>
  <si>
    <t>,,Վանաձորի սպասարկում,, ՀՈԱԿ</t>
  </si>
  <si>
    <t xml:space="preserve">Փողոցների լուսավորում </t>
  </si>
  <si>
    <t>Գրադարաններ</t>
  </si>
  <si>
    <t>,,Վանաձոր համայնքի գրադարանների կենտրոնացված համակարգ,, ՀՈԱԿ</t>
  </si>
  <si>
    <t>Գուգարք համայնքի գրադարան</t>
  </si>
  <si>
    <t>Թանգարաններ և ցուցասրահներ</t>
  </si>
  <si>
    <t>,,Կառլոս Աբովյանի անվան կերպարվեստի թանգարան,,  ՀՈԱԿ</t>
  </si>
  <si>
    <t>,,Ստեփան  Զորյանի տուն-թանգարան,,  ՀՈԱԿ</t>
  </si>
  <si>
    <t>Մշակույթի տներ, ակումբներ, կենտրոններ</t>
  </si>
  <si>
    <t>,,Թիվ 1 մշակույթի տուն,, ՀՈԱԿ</t>
  </si>
  <si>
    <t>,,Թիվ 2 մշակույթի տուն,, ՀՈԱԿ</t>
  </si>
  <si>
    <t>,,Գուսան Զաքարյանի անվան  մշակույթի տուն,, ՀՈԱԿ</t>
  </si>
  <si>
    <t xml:space="preserve">Դարպաս համայնքի կրթամարզամշակութային համալիր </t>
  </si>
  <si>
    <t xml:space="preserve">Գուգարք համայնքի մշակույթի տուն </t>
  </si>
  <si>
    <t>Այլ մշակութային կազմակերպություններ</t>
  </si>
  <si>
    <t>,,Կամերային երգչախումբ,, ՀՈԱԿ</t>
  </si>
  <si>
    <t>,,Կամերային նվագախումբ,, ՀՈԱԿ</t>
  </si>
  <si>
    <t>,,Տիկնիկային  թատրոն,, ՀՈԱԿ</t>
  </si>
  <si>
    <t>,,Բոհեմ կամերային թատրոն,,   ՀՈԱԿ</t>
  </si>
  <si>
    <t>,,Երգի թատրոն,, ՀՈԱԿ</t>
  </si>
  <si>
    <t>,,Գր. Հախինյանի անվան  ,,Հորովել,,  ժողովրդական երգի-պարի համույթ,, ՀՈԱԿ</t>
  </si>
  <si>
    <t>Գուգարք համայնքի ,,Երազիկ մանկապարտեզ,, ՀՈԱԿ</t>
  </si>
  <si>
    <t>Դարպաս համայնքի մանկապարտեզ ՀՈԱԿ</t>
  </si>
  <si>
    <t>,,Տ. Չուխաջյանի անվան արվեստի դպրոց ԿՈՒՀ,, ՀՈԱԿ</t>
  </si>
  <si>
    <t>,,Գր.Հախինյանի անվան երաժշտական դպրոց ԿՈՒՀ,, ՀՈԱԿ</t>
  </si>
  <si>
    <t>,,Պարարվեստի  դպրոց ԿՈՒՀ,, ՀՈԱԿ</t>
  </si>
  <si>
    <t>,,Ստ.Աղաջանյանի անվան գեղարվեստի դպրոց ԿՈՒՀ,, ՀՈԱԿ</t>
  </si>
  <si>
    <t>,,Աթլետիկայի  ՕՀՄՄՄ,,  ՀՈԱԿ</t>
  </si>
  <si>
    <t>,,Ձմեռային մարզաձևերի ՄՄԴ,, ՀՈԱԿ</t>
  </si>
  <si>
    <t>,,Ֆուտբոլի ՄՊՄԴ,,  ՀՈԱԿ</t>
  </si>
  <si>
    <t>Ալբերտ Ազարյանի անվան  ,,Կենտրոն,,  համալիր մարզադպրոց,,  ՀՈԱԿ</t>
  </si>
  <si>
    <t>,,Տարոն,, համալիր մարզադպրոց ՀՈԱԿ</t>
  </si>
  <si>
    <t>,,Ծանրամարտի ՄՊՄԴ,, ՀՈԱԿ</t>
  </si>
  <si>
    <t>Գուգարք համայնքի Հենրիկ Սաքանյանի անվան մարզադպրոց</t>
  </si>
  <si>
    <t>Պետական բյուջեից տրամադրվող նպատակային հատկացումներ (սուբվենցիաներ)</t>
  </si>
  <si>
    <t>ԸՆԴԱՄԵՆԸ ԵԿԱՄՈՒՏՆԵՐ</t>
  </si>
  <si>
    <t xml:space="preserve">ԸՆԴԱՄԵՆԸ </t>
  </si>
  <si>
    <t xml:space="preserve">,,Լողի  ՄՊՄԴ,,  ՀՈԱԿ </t>
  </si>
  <si>
    <t>Գուգարք համայնքի Շիրմատուն</t>
  </si>
  <si>
    <t>9</t>
  </si>
  <si>
    <t>6</t>
  </si>
  <si>
    <t xml:space="preserve">Ընդհանուր բնույթի հանրային ծառայություններ (այլ դասերին չպատկանող) </t>
  </si>
  <si>
    <t>,,Վանաձոր համայնքի թիվ 41 մանկապարտեզ,,ՀՈԱԿ</t>
  </si>
  <si>
    <t>,,Վանաձոր համայնքի թիվ 40 մանկապարտեզ,, ՀՈԱԿ</t>
  </si>
  <si>
    <t>,,Վանաձոր համայնքի թիվ 35 մանկապարտեզ,, ՀՈԱԿ</t>
  </si>
  <si>
    <t>,,Վանաձոր համայնքի թիվ 34 մանկապարտեզ,, ՀՈԱԿ</t>
  </si>
  <si>
    <t>,,Վանաձոր համայնքի թիվ 33 մանկապարտեզ,,ՀՈԱԿ</t>
  </si>
  <si>
    <t>,,Վանաձոր համայնքի թիվ 32 մանկապարտեզ,, ՀՈԱԿ</t>
  </si>
  <si>
    <t>,,Վանաձոր համայնքի թիվ 31 մանկապարտեզ,, ՀՈԱԿ</t>
  </si>
  <si>
    <t>,,Վանաձոր համայնքի թիվ 30 մանկապարտեզ,, ՀՈԱԿ</t>
  </si>
  <si>
    <t>,,Վանաձոր համայնքի թիվ 28 մանկապարտեզ,, ՀՈԱԿ</t>
  </si>
  <si>
    <t>,,Վանաձոր համայնքի թիվ 24 մանկապարտեզ,, ՀՈԱԿ</t>
  </si>
  <si>
    <t>,,Վանաձոր համայնքի թիվ 11 մանկապարտեզ,, ՀՈԱԿ</t>
  </si>
  <si>
    <t>,,Վանաձոր համայնքի թիվ 10 մանկապարտեզ,, ՀՈԱԿ</t>
  </si>
  <si>
    <t>,,Վանաձոր համայնքի թիվ 8 մանկապարտեզ,, ՀՈԱԿ</t>
  </si>
  <si>
    <t>,,Վանաձոր համայնքի թիվ 7 մանկապարտեզ,, ՀՈԱԿ</t>
  </si>
  <si>
    <t>,,Վանաձոր համայնքի թիվ 5 մանկապարտեզ,, ՀՈԱԿ</t>
  </si>
  <si>
    <t>,,Վանաձոր համայնքի թիվ 4 մանկապարտեզ,, ՀՈԱԿ</t>
  </si>
  <si>
    <t>,,Վանաձոր համայնքի թիվ 3 մանկապարտեզ,, ՀՈԱԿ</t>
  </si>
  <si>
    <r>
      <t>ՀԱՆԳԻՍՏ, ՄՇԱԿՈՒՅԹ ԵՎ ԿՐՈՆ</t>
    </r>
    <r>
      <rPr>
        <sz val="8"/>
        <rFont val="GHEA Grapalat"/>
        <family val="3"/>
      </rPr>
      <t xml:space="preserve"> </t>
    </r>
  </si>
  <si>
    <t xml:space="preserve">ԿՐԹՈՒԹՅՈՒՆ </t>
  </si>
  <si>
    <r>
      <t xml:space="preserve">Արտադպրոցական հիմնարկներ, </t>
    </r>
    <r>
      <rPr>
        <sz val="8"/>
        <rFont val="GHEA Grapalat"/>
        <family val="3"/>
      </rPr>
      <t>այդ թվում</t>
    </r>
  </si>
  <si>
    <t>ՀԻՄՆԱԿԱՆ ԲԱԺԻՆՆԵՐԻՆ ՉԴԱՍՎՈՂ ՊԱՀՈՒՍՏԱՅԻՆ ՖՈՆԴԵՐ</t>
  </si>
  <si>
    <r>
      <t>ԸՆԴԱՄԵՆԸ ԾԱԽՍԵՐ</t>
    </r>
    <r>
      <rPr>
        <sz val="8"/>
        <rFont val="GHEA Grapalat"/>
        <family val="3"/>
      </rPr>
      <t xml:space="preserve"> (տող2100+տող2400+տող2500+տող2600+տող2800+տող2900+տող3100)</t>
    </r>
  </si>
  <si>
    <t>ՎԱՆԱՁՈՐ ՀԱՄԱՅՆՔԻ 2023 ԹՎԱԿԱՆԻ ԲՅՈՒՋԵԻ ՀԱՎԵԼՎԱԾԻ 1-ին,  4-ՐԴ և 5-ՐԴ ՀԱՏՎԱԾՆԵՐՈՒՄ ԿԱՏԱՐՎՈՂ ԼՐԱՑՈՒՄՆԵՐ ԵՎ ՓՈՓՈԽՈՒԹՅՈՒՆՆԵՐ</t>
  </si>
  <si>
    <t>ՎԱՆԱՁՈՐ ՀԱՄԱՅՆՔԻ 2023 ԹՎԱԿԱՆԻ ԲՅՈՒՋԵԻ ՀԱՎԵԼՎԱԾԻ 2-ՐԴ,  3-ՐԴ և 6-ՐԴ ՀԱՏՎԱԾՆԵՐՈՒՄ ԿԱՏԱՐՎՈՂ ԼՐԱՑՈՒՄՆԵՐ ԵՎ ՓՈՓՈԽՈՒԹՅՈՒՆՆԵՐ</t>
  </si>
  <si>
    <t>Աղբարկղների ձեռք բերում</t>
  </si>
  <si>
    <t>ՖԻՆԱՆՍԱՏՆՏԵՍԱԳԻՏԱԿԱՆ ԲԱԺՆԻ ՊԵՏԻ ԺԱՄԱՆԱԿԱՎՈՐ ՊԱՇՏՈՆԱԿԱՏԱՐ`                               Վ.  ԳՐԻԳՈՐՅԱՆ</t>
  </si>
  <si>
    <t>Հանգստի և սպորտի ծառայություններ</t>
  </si>
  <si>
    <t>Սպորտային միջոցառումներ</t>
  </si>
  <si>
    <t>Համայնքային զարգացում</t>
  </si>
  <si>
    <t>Կապիտալ դրամաշնորհներ</t>
  </si>
  <si>
    <t>,,Վանաձոր համայնքի Ֆրիտյոֆ Նանսենի անվան թիվ 2 մանկա-պարտեզ,, ՀՈԱԿ</t>
  </si>
  <si>
    <t>,,Վանաձոր համայնքի Մարգարիտ Մատինյանի անվան թիվ 19 մանկա-պարտեզ,, ՀՈԱԿ</t>
  </si>
  <si>
    <t>Ընդամենը  /9+22/</t>
  </si>
  <si>
    <t>Շահումյան համայնքի կրթամարզամշակույթաին համալիր</t>
  </si>
  <si>
    <t>Նախագծահե-տազոտական ծախսեր</t>
  </si>
  <si>
    <t>Աշխատողների աշխատավարձեր և հավելավճարներ</t>
  </si>
  <si>
    <t>Էներգետիկ  ծառայություններ</t>
  </si>
  <si>
    <t>Կոմունալ ծառայություններ</t>
  </si>
  <si>
    <t>Ներքին գործուղումներ</t>
  </si>
  <si>
    <t>Համակարգչային ծառայություններ</t>
  </si>
  <si>
    <t>Ընդհանուր բնույթի այլ ծառայություններ</t>
  </si>
  <si>
    <t>Գրասենյակային նյութեր և հագուստ</t>
  </si>
  <si>
    <t xml:space="preserve">Սուբսիդիաներ </t>
  </si>
  <si>
    <t>Ընթացիկ դրամաշնորհներ համայնք. ոչ առևտրային կազմակ.</t>
  </si>
  <si>
    <t>Այլ կապիտալ դրամաշնորհներ</t>
  </si>
  <si>
    <t>Դատարանների կողմից նշանակված տույժեր և տուգանքներ</t>
  </si>
  <si>
    <t>Պահուստային միջոցներ</t>
  </si>
  <si>
    <t xml:space="preserve"> Շենքերի և շինությունների շինարարություն</t>
  </si>
  <si>
    <t>Շենքերի և շինությունների կապիտալ վերանորոգում</t>
  </si>
  <si>
    <t xml:space="preserve"> Նախագծահետազոտական ծախսեր</t>
  </si>
  <si>
    <t>Այլ մեքենաներ և սարքավորումներ</t>
  </si>
  <si>
    <t xml:space="preserve">ԸՆԴՀԱՆՈՒՐ ԲՆՈՒՅԹԻ ՀԱՆ-ՐԱՅԻՆ ԾԱՌԱ-ՅՈՒԹՅՈՒՆՆԵՐ                                                        </t>
  </si>
  <si>
    <r>
      <t>ՏՆՏԵՍԱԿԱՆ ՀԱՐԱԲԵՐՈՒ-ԹՅՈՒՆՆԵՐ</t>
    </r>
  </si>
  <si>
    <t>Տնտեսական հարաբերություն-ներ (այլ դասերին չպատկանող)</t>
  </si>
  <si>
    <t>ՇՐՋԱԿԱ ՄԻՋԱՎԱՅՐԻ ՊԱՇՏՊԱՆՈՒ-ԹՅՈՒՆ</t>
  </si>
  <si>
    <t>Կենսաբազմա-զանության և բնության պաշտ-պանություն</t>
  </si>
  <si>
    <r>
      <t>ԲՆԱԿԱՐԱՆԱ-ՅԻՆ ՇԻՆԱՐԱ-ՐՈՒԹՅՈՒՆ ԵՎ ԿՈՄՈՒՆԱԼ ԾԱ-ՌԱՅՈՒԹՅՈՒՆ</t>
    </r>
  </si>
  <si>
    <t>Փողոցային լու-սավորության, շենքերի արտա-քին լուսավորու-թյան համակար-գի սպասարկում և շահագործում</t>
  </si>
  <si>
    <t xml:space="preserve">Բնակարանային շինարարության և կոմունալ ծառա-յությունների գծով հետազոտական և նախագծային աշխատանքներ </t>
  </si>
  <si>
    <t>,,Վանաձոր համայնքի թիվ 15 Սուրբ Մարիամ Աստվածածին մանկապարտեզ,, ՀՈԱԿ</t>
  </si>
  <si>
    <r>
      <t xml:space="preserve">Արտադպրոցա-կան դաստիարա-կություն, </t>
    </r>
    <r>
      <rPr>
        <sz val="8"/>
        <rFont val="GHEA Grapalat"/>
        <family val="3"/>
      </rPr>
      <t>որից</t>
    </r>
  </si>
  <si>
    <r>
      <t xml:space="preserve">Երաժշտական և արվեստի դպրոց-ներում ազգային, փողային և լարա-յին նվագարան-ների գծով ուսու-ցում, </t>
    </r>
    <r>
      <rPr>
        <sz val="8"/>
        <rFont val="GHEA Grapalat"/>
        <family val="3"/>
      </rPr>
      <t>այդ թվում</t>
    </r>
  </si>
  <si>
    <t>,,Գր.Հախինյանի անվան երաժշտ-ական դպրոց ԿՈՒՀ,, ՀՈԱԿ</t>
  </si>
  <si>
    <t>,,Էդ. Կզարթմյանի անվան երաժշտ-ական դպրոց ԿՈՒՀ,, ՀՈԱԿ</t>
  </si>
  <si>
    <t>,,Շարա Տալյանի անվան երաժշտ-ական դպրոց ԿՈՒՀ,, ՀՈԱԿ</t>
  </si>
  <si>
    <t>,,ՕՀ մենապայ-քարային  մար-զաձևերի մարզա-դպրոց,, ՀՈԱԿ</t>
  </si>
  <si>
    <t>,,Մենապայքա-րային  մարզա-ձևերի ՄՊՄԴ,, ՀՈԱԿ</t>
  </si>
  <si>
    <r>
      <t xml:space="preserve"> ԸՆԴԱՄԵՆԸ ԾԱԽՍԵՐ  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(տող2100+տող2400+տող2500+տող2600)              </t>
    </r>
  </si>
  <si>
    <r>
      <t xml:space="preserve">ՏՆՏԵՍԱԿԱՆ ՀԱՐԱԲԵՐՈՒԹՅՈՒՆՆԵՐ 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(տող2451)            </t>
    </r>
    <r>
      <rPr>
        <sz val="10"/>
        <rFont val="GHEA Grapalat"/>
        <family val="3"/>
      </rPr>
      <t xml:space="preserve">  </t>
    </r>
  </si>
  <si>
    <r>
      <t>ԸՆԴՀԱՆՈՒՐ ԲՆՈՒՅԹԻ ՀԱՆՐԱՅԻՆ ԾԱՌԱՅՈՒԹՅՈՒՆՆԵՐ</t>
    </r>
    <r>
      <rPr>
        <sz val="10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(տող2111) </t>
    </r>
    <r>
      <rPr>
        <sz val="10"/>
        <rFont val="GHEA Grapalat"/>
        <family val="3"/>
      </rPr>
      <t xml:space="preserve">          </t>
    </r>
    <r>
      <rPr>
        <b/>
        <sz val="10"/>
        <rFont val="GHEA Grapalat"/>
        <family val="3"/>
      </rPr>
      <t xml:space="preserve">                                                                                        </t>
    </r>
  </si>
  <si>
    <r>
      <t>ՇՐՋԱԿԱ ՄԻՋԱՎԱՅՐԻ ՊԱՇՏՊԱՆՈՒԹՅՈՒՆ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(տող2511)         </t>
    </r>
    <r>
      <rPr>
        <b/>
        <sz val="8"/>
        <rFont val="GHEA Grapalat"/>
        <family val="3"/>
      </rPr>
      <t xml:space="preserve">     </t>
    </r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</si>
  <si>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 xml:space="preserve">(տող2641)  </t>
    </r>
    <r>
      <rPr>
        <sz val="10"/>
        <rFont val="GHEA Grapalat"/>
        <family val="3"/>
      </rPr>
      <t xml:space="preserve">            </t>
    </r>
  </si>
  <si>
    <r>
      <t xml:space="preserve">2.3. Համայնքի բյուջեի միջոցների տարեսկզբի ազատ  մնացորդը` </t>
    </r>
    <r>
      <rPr>
        <sz val="8"/>
        <rFont val="GHEA Grapalat"/>
        <family val="3"/>
      </rPr>
      <t>(տող 8191+տող 8194-8193)</t>
    </r>
  </si>
  <si>
    <r>
      <t xml:space="preserve"> - ենթակա է ուղղման համայնքի բյուջեի ֆոնդային  մաս </t>
    </r>
    <r>
      <rPr>
        <i/>
        <sz val="8"/>
        <rFont val="GHEA Grapalat"/>
        <family val="3"/>
      </rPr>
      <t>(տող 8191 - տող 8192)</t>
    </r>
  </si>
  <si>
    <r>
      <t xml:space="preserve">2.5 Ընթացիկ ներքին պաշտոնական դամաշնորհներ` ստացված կառավարման այլ մակարդակներից </t>
    </r>
    <r>
      <rPr>
        <sz val="8"/>
        <rFont val="GHEA Grapalat"/>
        <family val="3"/>
      </rPr>
      <t>(տող 1255)</t>
    </r>
  </si>
  <si>
    <r>
      <t xml:space="preserve">2. ՊԱՇՏՈՆԱԿԱՆ ԴՐԱՄԱՇՆՈՐՀՆԵՐ </t>
    </r>
    <r>
      <rPr>
        <sz val="8"/>
        <rFont val="GHEA Grapalat"/>
        <family val="3"/>
      </rPr>
      <t>(տող 1250)</t>
    </r>
  </si>
  <si>
    <r>
      <t xml:space="preserve"> 2.3.2. Համայնքի բյուջեի ֆոնդային մասի միջոցների տարեսկզբի մնացորդ</t>
    </r>
    <r>
      <rPr>
        <sz val="8"/>
        <rFont val="GHEA Grapalat"/>
        <family val="3"/>
      </rPr>
      <t xml:space="preserve"> (տող 8195 + տող 8196), որից</t>
    </r>
  </si>
  <si>
    <r>
      <t xml:space="preserve"> 2.3.1. Համայնքի բյուջեի վարչական մասի միջոցների տարեսկզբի ազատ մնացորդ, </t>
    </r>
    <r>
      <rPr>
        <sz val="8"/>
        <rFont val="GHEA Grapalat"/>
        <family val="3"/>
      </rPr>
      <t>որից</t>
    </r>
  </si>
  <si>
    <t>Բնակարանային շինարարության և կոմունալ ծառայություններ (այլ դասերին չպատկանող)</t>
  </si>
  <si>
    <t>Պանթեոնի կառուցում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</si>
</sst>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0.000000"/>
  </numFmts>
  <fonts count="54">
    <font>
      <sz val="10"/>
      <name val="Arial"/>
      <family val="0"/>
    </font>
    <font>
      <sz val="8"/>
      <name val="Arial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i/>
      <sz val="9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9.5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i/>
      <sz val="10"/>
      <color indexed="8"/>
      <name val="GHEA Grapalat"/>
      <family val="3"/>
    </font>
    <font>
      <i/>
      <sz val="8"/>
      <name val="GHEA Grapalat"/>
      <family val="3"/>
    </font>
    <font>
      <sz val="7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184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84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NumberFormat="1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left" vertical="center" wrapText="1" readingOrder="1"/>
    </xf>
    <xf numFmtId="184" fontId="2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86" fontId="2" fillId="33" borderId="0" xfId="0" applyNumberFormat="1" applyFont="1" applyFill="1" applyAlignment="1">
      <alignment vertical="center"/>
    </xf>
    <xf numFmtId="186" fontId="3" fillId="33" borderId="0" xfId="0" applyNumberFormat="1" applyFont="1" applyFill="1" applyBorder="1" applyAlignment="1">
      <alignment horizontal="center" vertical="center" wrapText="1"/>
    </xf>
    <xf numFmtId="186" fontId="5" fillId="33" borderId="0" xfId="0" applyNumberFormat="1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6" fontId="3" fillId="33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4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 readingOrder="1"/>
    </xf>
    <xf numFmtId="0" fontId="3" fillId="33" borderId="11" xfId="0" applyNumberFormat="1" applyFont="1" applyFill="1" applyBorder="1" applyAlignment="1">
      <alignment horizontal="left" vertical="center" wrapText="1" readingOrder="1"/>
    </xf>
    <xf numFmtId="0" fontId="3" fillId="33" borderId="11" xfId="0" applyNumberFormat="1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 readingOrder="1"/>
    </xf>
    <xf numFmtId="0" fontId="8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 wrapText="1"/>
    </xf>
    <xf numFmtId="18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84" fontId="3" fillId="33" borderId="0" xfId="0" applyNumberFormat="1" applyFont="1" applyFill="1" applyBorder="1" applyAlignment="1">
      <alignment horizontal="center" vertical="center" wrapText="1"/>
    </xf>
    <xf numFmtId="184" fontId="3" fillId="33" borderId="0" xfId="0" applyNumberFormat="1" applyFont="1" applyFill="1" applyBorder="1" applyAlignment="1">
      <alignment horizontal="center" vertical="center"/>
    </xf>
    <xf numFmtId="184" fontId="8" fillId="33" borderId="0" xfId="0" applyNumberFormat="1" applyFont="1" applyFill="1" applyAlignment="1">
      <alignment vertical="center"/>
    </xf>
    <xf numFmtId="184" fontId="5" fillId="33" borderId="0" xfId="0" applyNumberFormat="1" applyFont="1" applyFill="1" applyAlignment="1">
      <alignment vertical="center"/>
    </xf>
    <xf numFmtId="49" fontId="13" fillId="0" borderId="11" xfId="0" applyNumberFormat="1" applyFont="1" applyFill="1" applyBorder="1" applyAlignment="1">
      <alignment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8" fillId="33" borderId="11" xfId="0" applyNumberFormat="1" applyFont="1" applyFill="1" applyBorder="1" applyAlignment="1">
      <alignment horizontal="center" vertical="center"/>
    </xf>
    <xf numFmtId="186" fontId="3" fillId="33" borderId="11" xfId="0" applyNumberFormat="1" applyFont="1" applyFill="1" applyBorder="1" applyAlignment="1">
      <alignment horizontal="center" vertical="center"/>
    </xf>
    <xf numFmtId="186" fontId="3" fillId="33" borderId="11" xfId="0" applyNumberFormat="1" applyFont="1" applyFill="1" applyBorder="1" applyAlignment="1">
      <alignment horizontal="center" vertical="center" textRotation="255"/>
    </xf>
    <xf numFmtId="186" fontId="5" fillId="0" borderId="0" xfId="0" applyNumberFormat="1" applyFont="1" applyAlignment="1">
      <alignment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 wrapText="1"/>
    </xf>
    <xf numFmtId="184" fontId="2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1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/>
    </xf>
    <xf numFmtId="49" fontId="5" fillId="33" borderId="11" xfId="0" applyNumberFormat="1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95" zoomScaleNormal="95" zoomScalePageLayoutView="0" workbookViewId="0" topLeftCell="A1">
      <selection activeCell="Q8" sqref="Q8"/>
    </sheetView>
  </sheetViews>
  <sheetFormatPr defaultColWidth="9.140625" defaultRowHeight="12.75"/>
  <cols>
    <col min="1" max="1" width="4.7109375" style="19" customWidth="1"/>
    <col min="2" max="2" width="2.421875" style="20" customWidth="1"/>
    <col min="3" max="4" width="2.140625" style="19" customWidth="1"/>
    <col min="5" max="5" width="46.8515625" style="25" customWidth="1"/>
    <col min="6" max="6" width="11.57421875" style="22" customWidth="1"/>
    <col min="7" max="7" width="11.421875" style="23" customWidth="1"/>
    <col min="8" max="9" width="11.28125" style="23" customWidth="1"/>
    <col min="10" max="10" width="10.7109375" style="23" customWidth="1"/>
    <col min="11" max="11" width="10.8515625" style="23" customWidth="1"/>
    <col min="12" max="12" width="9.140625" style="23" customWidth="1"/>
    <col min="13" max="13" width="9.57421875" style="23" customWidth="1"/>
    <col min="14" max="14" width="10.140625" style="3" customWidth="1"/>
    <col min="15" max="16384" width="9.140625" style="3" customWidth="1"/>
  </cols>
  <sheetData>
    <row r="1" spans="1:11" s="2" customFormat="1" ht="15" customHeight="1">
      <c r="A1" s="1"/>
      <c r="I1" s="3" t="s">
        <v>38</v>
      </c>
      <c r="J1" s="3"/>
      <c r="K1" s="3"/>
    </row>
    <row r="2" spans="1:11" s="2" customFormat="1" ht="15" customHeight="1">
      <c r="A2" s="1"/>
      <c r="I2" s="3" t="s">
        <v>36</v>
      </c>
      <c r="J2" s="3"/>
      <c r="K2" s="3"/>
    </row>
    <row r="3" spans="1:11" s="2" customFormat="1" ht="15" customHeight="1">
      <c r="A3" s="1"/>
      <c r="I3" s="3" t="s">
        <v>53</v>
      </c>
      <c r="J3" s="3"/>
      <c r="K3" s="3"/>
    </row>
    <row r="4" spans="1:11" s="2" customFormat="1" ht="15.75" customHeight="1">
      <c r="A4" s="1"/>
      <c r="I4" s="3" t="s">
        <v>37</v>
      </c>
      <c r="J4" s="3"/>
      <c r="K4" s="3"/>
    </row>
    <row r="5" spans="5:14" ht="9" customHeight="1">
      <c r="E5" s="21"/>
      <c r="N5" s="24"/>
    </row>
    <row r="6" spans="1:14" ht="26.25" customHeight="1">
      <c r="A6" s="106" t="s">
        <v>54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ht="13.5" customHeight="1">
      <c r="M7" s="22" t="s">
        <v>6</v>
      </c>
    </row>
    <row r="8" spans="1:14" ht="25.5" customHeight="1">
      <c r="A8" s="107" t="s">
        <v>9</v>
      </c>
      <c r="B8" s="108" t="s">
        <v>2</v>
      </c>
      <c r="C8" s="109" t="s">
        <v>3</v>
      </c>
      <c r="D8" s="109" t="s">
        <v>4</v>
      </c>
      <c r="E8" s="110" t="s">
        <v>12</v>
      </c>
      <c r="F8" s="102" t="s">
        <v>61</v>
      </c>
      <c r="G8" s="110" t="s">
        <v>7</v>
      </c>
      <c r="H8" s="102" t="s">
        <v>14</v>
      </c>
      <c r="I8" s="103" t="s">
        <v>13</v>
      </c>
      <c r="J8" s="104"/>
      <c r="K8" s="104"/>
      <c r="L8" s="104"/>
      <c r="M8" s="102" t="s">
        <v>19</v>
      </c>
      <c r="N8" s="48" t="s">
        <v>63</v>
      </c>
    </row>
    <row r="9" spans="1:14" ht="13.5" customHeight="1">
      <c r="A9" s="107"/>
      <c r="B9" s="108"/>
      <c r="C9" s="109"/>
      <c r="D9" s="109"/>
      <c r="E9" s="110"/>
      <c r="F9" s="102"/>
      <c r="G9" s="110"/>
      <c r="H9" s="102"/>
      <c r="I9" s="26">
        <v>4212</v>
      </c>
      <c r="J9" s="26">
        <v>4213</v>
      </c>
      <c r="K9" s="32">
        <v>4239</v>
      </c>
      <c r="L9" s="32">
        <v>4261</v>
      </c>
      <c r="M9" s="102"/>
      <c r="N9" s="33">
        <v>5112</v>
      </c>
    </row>
    <row r="10" spans="1:14" ht="54" customHeight="1">
      <c r="A10" s="107"/>
      <c r="B10" s="108"/>
      <c r="C10" s="109"/>
      <c r="D10" s="109"/>
      <c r="E10" s="110"/>
      <c r="F10" s="102"/>
      <c r="G10" s="110"/>
      <c r="H10" s="102"/>
      <c r="I10" s="46" t="s">
        <v>33</v>
      </c>
      <c r="J10" s="46" t="s">
        <v>29</v>
      </c>
      <c r="K10" s="47" t="s">
        <v>59</v>
      </c>
      <c r="L10" s="47" t="s">
        <v>56</v>
      </c>
      <c r="M10" s="102"/>
      <c r="N10" s="48" t="s">
        <v>62</v>
      </c>
    </row>
    <row r="11" spans="1:14" s="19" customFormat="1" ht="11.25" customHeight="1">
      <c r="A11" s="11">
        <v>1</v>
      </c>
      <c r="B11" s="39">
        <v>2</v>
      </c>
      <c r="C11" s="11">
        <v>3</v>
      </c>
      <c r="D11" s="39">
        <v>4</v>
      </c>
      <c r="E11" s="11">
        <v>5</v>
      </c>
      <c r="F11" s="39">
        <v>6</v>
      </c>
      <c r="G11" s="11">
        <v>7</v>
      </c>
      <c r="H11" s="39">
        <v>8</v>
      </c>
      <c r="I11" s="39">
        <v>9</v>
      </c>
      <c r="J11" s="11">
        <v>10</v>
      </c>
      <c r="K11" s="49">
        <v>11</v>
      </c>
      <c r="L11" s="43">
        <v>12</v>
      </c>
      <c r="M11" s="46">
        <v>13</v>
      </c>
      <c r="N11" s="44">
        <v>14</v>
      </c>
    </row>
    <row r="12" spans="1:15" s="30" customFormat="1" ht="28.5" customHeight="1">
      <c r="A12" s="11">
        <v>2000</v>
      </c>
      <c r="B12" s="28" t="s">
        <v>0</v>
      </c>
      <c r="C12" s="29" t="s">
        <v>1</v>
      </c>
      <c r="D12" s="29" t="s">
        <v>1</v>
      </c>
      <c r="E12" s="51" t="s">
        <v>182</v>
      </c>
      <c r="F12" s="77">
        <f>F13+F16+F19+F22</f>
        <v>34237.058000000005</v>
      </c>
      <c r="G12" s="77">
        <f aca="true" t="shared" si="0" ref="G12:N12">G13+G16+G19+G22</f>
        <v>34237.058000000005</v>
      </c>
      <c r="H12" s="77">
        <f t="shared" si="0"/>
        <v>25937.958</v>
      </c>
      <c r="I12" s="77">
        <f t="shared" si="0"/>
        <v>11806.845000000001</v>
      </c>
      <c r="J12" s="77">
        <f t="shared" si="0"/>
        <v>11223.353</v>
      </c>
      <c r="K12" s="77">
        <f t="shared" si="0"/>
        <v>1696</v>
      </c>
      <c r="L12" s="77">
        <f t="shared" si="0"/>
        <v>1211.76</v>
      </c>
      <c r="M12" s="88">
        <f t="shared" si="0"/>
        <v>8299.1</v>
      </c>
      <c r="N12" s="88">
        <f t="shared" si="0"/>
        <v>8299.1</v>
      </c>
      <c r="O12" s="74"/>
    </row>
    <row r="13" spans="1:15" s="30" customFormat="1" ht="27.75" customHeight="1">
      <c r="A13" s="11">
        <v>2100</v>
      </c>
      <c r="B13" s="50" t="s">
        <v>25</v>
      </c>
      <c r="C13" s="50" t="s">
        <v>60</v>
      </c>
      <c r="D13" s="50" t="s">
        <v>60</v>
      </c>
      <c r="E13" s="51" t="s">
        <v>184</v>
      </c>
      <c r="F13" s="77">
        <f>F14</f>
        <v>3683.871</v>
      </c>
      <c r="G13" s="77">
        <f aca="true" t="shared" si="1" ref="G13:L13">G14</f>
        <v>3683.871</v>
      </c>
      <c r="H13" s="77">
        <f t="shared" si="1"/>
        <v>3683.871</v>
      </c>
      <c r="I13" s="77">
        <f t="shared" si="1"/>
        <v>2472.111</v>
      </c>
      <c r="J13" s="77"/>
      <c r="K13" s="77"/>
      <c r="L13" s="77">
        <f t="shared" si="1"/>
        <v>1211.76</v>
      </c>
      <c r="M13" s="88"/>
      <c r="N13" s="88"/>
      <c r="O13" s="74"/>
    </row>
    <row r="14" spans="1:15" s="30" customFormat="1" ht="17.25" customHeight="1">
      <c r="A14" s="11">
        <v>2111</v>
      </c>
      <c r="B14" s="27" t="s">
        <v>25</v>
      </c>
      <c r="C14" s="27" t="s">
        <v>5</v>
      </c>
      <c r="D14" s="27" t="s">
        <v>5</v>
      </c>
      <c r="E14" s="31" t="s">
        <v>50</v>
      </c>
      <c r="F14" s="77">
        <f>H14+M14</f>
        <v>3683.871</v>
      </c>
      <c r="G14" s="77">
        <f>I14+J14+K14+L14+N14</f>
        <v>3683.871</v>
      </c>
      <c r="H14" s="77">
        <f>I14+J14+K14+L14</f>
        <v>3683.871</v>
      </c>
      <c r="I14" s="77">
        <f>I15</f>
        <v>2472.111</v>
      </c>
      <c r="J14" s="77"/>
      <c r="K14" s="77"/>
      <c r="L14" s="77">
        <f>L15</f>
        <v>1211.76</v>
      </c>
      <c r="M14" s="88"/>
      <c r="N14" s="88"/>
      <c r="O14" s="74"/>
    </row>
    <row r="15" spans="1:15" s="30" customFormat="1" ht="18" customHeight="1">
      <c r="A15" s="11"/>
      <c r="B15" s="27"/>
      <c r="C15" s="27"/>
      <c r="D15" s="27"/>
      <c r="E15" s="64" t="s">
        <v>26</v>
      </c>
      <c r="F15" s="77">
        <f aca="true" t="shared" si="2" ref="F15:F25">H15+M15</f>
        <v>3683.871</v>
      </c>
      <c r="G15" s="77">
        <f aca="true" t="shared" si="3" ref="G15:G25">I15+J15+K15+L15+N15</f>
        <v>3683.871</v>
      </c>
      <c r="H15" s="77">
        <f aca="true" t="shared" si="4" ref="H15:H25">I15+J15+K15+L15</f>
        <v>3683.871</v>
      </c>
      <c r="I15" s="77">
        <v>2472.111</v>
      </c>
      <c r="J15" s="77"/>
      <c r="K15" s="77"/>
      <c r="L15" s="77">
        <v>1211.76</v>
      </c>
      <c r="M15" s="88"/>
      <c r="N15" s="88"/>
      <c r="O15" s="74"/>
    </row>
    <row r="16" spans="1:15" s="30" customFormat="1" ht="15" customHeight="1">
      <c r="A16" s="11">
        <v>2400</v>
      </c>
      <c r="B16" s="50" t="s">
        <v>16</v>
      </c>
      <c r="C16" s="50" t="s">
        <v>60</v>
      </c>
      <c r="D16" s="50" t="s">
        <v>60</v>
      </c>
      <c r="E16" s="31" t="s">
        <v>183</v>
      </c>
      <c r="F16" s="77">
        <f>F17</f>
        <v>8299.1</v>
      </c>
      <c r="G16" s="77">
        <f>G17</f>
        <v>8299.1</v>
      </c>
      <c r="H16" s="77"/>
      <c r="I16" s="77"/>
      <c r="J16" s="77"/>
      <c r="K16" s="77"/>
      <c r="L16" s="77"/>
      <c r="M16" s="88">
        <f>M17</f>
        <v>8299.1</v>
      </c>
      <c r="N16" s="88">
        <f>N17</f>
        <v>8299.1</v>
      </c>
      <c r="O16" s="74"/>
    </row>
    <row r="17" spans="1:15" s="30" customFormat="1" ht="16.5" customHeight="1">
      <c r="A17" s="11">
        <v>2451</v>
      </c>
      <c r="B17" s="27" t="s">
        <v>16</v>
      </c>
      <c r="C17" s="27" t="s">
        <v>17</v>
      </c>
      <c r="D17" s="27" t="s">
        <v>5</v>
      </c>
      <c r="E17" s="31" t="s">
        <v>18</v>
      </c>
      <c r="F17" s="77">
        <f t="shared" si="2"/>
        <v>8299.1</v>
      </c>
      <c r="G17" s="77">
        <f t="shared" si="3"/>
        <v>8299.1</v>
      </c>
      <c r="H17" s="77"/>
      <c r="I17" s="77"/>
      <c r="J17" s="77"/>
      <c r="K17" s="77"/>
      <c r="L17" s="77"/>
      <c r="M17" s="88">
        <f>M18</f>
        <v>8299.1</v>
      </c>
      <c r="N17" s="88">
        <f>N18</f>
        <v>8299.1</v>
      </c>
      <c r="O17" s="74"/>
    </row>
    <row r="18" spans="1:15" s="30" customFormat="1" ht="16.5" customHeight="1">
      <c r="A18" s="11"/>
      <c r="B18" s="27"/>
      <c r="C18" s="27"/>
      <c r="D18" s="27"/>
      <c r="E18" s="64" t="s">
        <v>57</v>
      </c>
      <c r="F18" s="77">
        <f t="shared" si="2"/>
        <v>8299.1</v>
      </c>
      <c r="G18" s="77">
        <f t="shared" si="3"/>
        <v>8299.1</v>
      </c>
      <c r="H18" s="77"/>
      <c r="I18" s="77"/>
      <c r="J18" s="77"/>
      <c r="K18" s="77"/>
      <c r="L18" s="77"/>
      <c r="M18" s="88">
        <f>N18</f>
        <v>8299.1</v>
      </c>
      <c r="N18" s="89">
        <v>8299.1</v>
      </c>
      <c r="O18" s="74"/>
    </row>
    <row r="19" spans="1:15" s="30" customFormat="1" ht="27.75" customHeight="1">
      <c r="A19" s="11">
        <v>2500</v>
      </c>
      <c r="B19" s="50" t="s">
        <v>27</v>
      </c>
      <c r="C19" s="50">
        <v>0</v>
      </c>
      <c r="D19" s="50">
        <v>0</v>
      </c>
      <c r="E19" s="52" t="s">
        <v>185</v>
      </c>
      <c r="F19" s="77">
        <f>F20</f>
        <v>11223.353</v>
      </c>
      <c r="G19" s="77">
        <f>G20</f>
        <v>11223.353</v>
      </c>
      <c r="H19" s="77">
        <f>H20</f>
        <v>11223.353</v>
      </c>
      <c r="I19" s="77"/>
      <c r="J19" s="77">
        <f>J20</f>
        <v>11223.353</v>
      </c>
      <c r="K19" s="77"/>
      <c r="L19" s="77"/>
      <c r="M19" s="88"/>
      <c r="N19" s="88"/>
      <c r="O19" s="74"/>
    </row>
    <row r="20" spans="1:15" s="30" customFormat="1" ht="17.25" customHeight="1">
      <c r="A20" s="11">
        <v>2511</v>
      </c>
      <c r="B20" s="27" t="s">
        <v>27</v>
      </c>
      <c r="C20" s="27" t="s">
        <v>5</v>
      </c>
      <c r="D20" s="27" t="s">
        <v>5</v>
      </c>
      <c r="E20" s="31" t="s">
        <v>28</v>
      </c>
      <c r="F20" s="77">
        <f t="shared" si="2"/>
        <v>11223.353</v>
      </c>
      <c r="G20" s="77">
        <f t="shared" si="3"/>
        <v>11223.353</v>
      </c>
      <c r="H20" s="77">
        <f t="shared" si="4"/>
        <v>11223.353</v>
      </c>
      <c r="I20" s="77"/>
      <c r="J20" s="77">
        <f>J21</f>
        <v>11223.353</v>
      </c>
      <c r="K20" s="77"/>
      <c r="L20" s="77"/>
      <c r="M20" s="88"/>
      <c r="N20" s="88"/>
      <c r="O20" s="74"/>
    </row>
    <row r="21" spans="1:15" s="30" customFormat="1" ht="16.5" customHeight="1">
      <c r="A21" s="11"/>
      <c r="B21" s="28"/>
      <c r="C21" s="29"/>
      <c r="D21" s="29"/>
      <c r="E21" s="64" t="s">
        <v>34</v>
      </c>
      <c r="F21" s="77">
        <f t="shared" si="2"/>
        <v>11223.353</v>
      </c>
      <c r="G21" s="77">
        <f t="shared" si="3"/>
        <v>11223.353</v>
      </c>
      <c r="H21" s="77">
        <f t="shared" si="4"/>
        <v>11223.353</v>
      </c>
      <c r="I21" s="77"/>
      <c r="J21" s="77">
        <v>11223.353</v>
      </c>
      <c r="K21" s="77"/>
      <c r="L21" s="77"/>
      <c r="M21" s="88"/>
      <c r="N21" s="89"/>
      <c r="O21" s="74"/>
    </row>
    <row r="22" spans="1:15" s="30" customFormat="1" ht="30" customHeight="1">
      <c r="A22" s="11">
        <v>2600</v>
      </c>
      <c r="B22" s="50" t="s">
        <v>30</v>
      </c>
      <c r="C22" s="50">
        <v>0</v>
      </c>
      <c r="D22" s="50">
        <v>0</v>
      </c>
      <c r="E22" s="51" t="s">
        <v>186</v>
      </c>
      <c r="F22" s="77">
        <f>F23</f>
        <v>11030.734</v>
      </c>
      <c r="G22" s="77">
        <f>G23</f>
        <v>11030.734</v>
      </c>
      <c r="H22" s="77">
        <f>H23</f>
        <v>11030.734</v>
      </c>
      <c r="I22" s="77">
        <f>I23</f>
        <v>9334.734</v>
      </c>
      <c r="J22" s="77"/>
      <c r="K22" s="77">
        <f>K23</f>
        <v>1696</v>
      </c>
      <c r="L22" s="77"/>
      <c r="M22" s="88"/>
      <c r="N22" s="88"/>
      <c r="O22" s="74"/>
    </row>
    <row r="23" spans="1:15" s="30" customFormat="1" ht="15.75" customHeight="1">
      <c r="A23" s="11">
        <v>2641</v>
      </c>
      <c r="B23" s="27" t="s">
        <v>30</v>
      </c>
      <c r="C23" s="27">
        <v>4</v>
      </c>
      <c r="D23" s="27">
        <v>1</v>
      </c>
      <c r="E23" s="31" t="s">
        <v>31</v>
      </c>
      <c r="F23" s="77">
        <f t="shared" si="2"/>
        <v>11030.734</v>
      </c>
      <c r="G23" s="77">
        <f t="shared" si="3"/>
        <v>11030.734</v>
      </c>
      <c r="H23" s="77">
        <f t="shared" si="4"/>
        <v>11030.734</v>
      </c>
      <c r="I23" s="77">
        <f>I24+I25</f>
        <v>9334.734</v>
      </c>
      <c r="J23" s="77"/>
      <c r="K23" s="77">
        <f>K24+K25</f>
        <v>1696</v>
      </c>
      <c r="L23" s="77"/>
      <c r="M23" s="88"/>
      <c r="N23" s="88"/>
      <c r="O23" s="74"/>
    </row>
    <row r="24" spans="1:15" s="30" customFormat="1" ht="41.25" customHeight="1">
      <c r="A24" s="11"/>
      <c r="B24" s="27"/>
      <c r="C24" s="27"/>
      <c r="D24" s="27"/>
      <c r="E24" s="64" t="s">
        <v>32</v>
      </c>
      <c r="F24" s="77">
        <f t="shared" si="2"/>
        <v>9334.734</v>
      </c>
      <c r="G24" s="77">
        <f t="shared" si="3"/>
        <v>9334.734</v>
      </c>
      <c r="H24" s="77">
        <f t="shared" si="4"/>
        <v>9334.734</v>
      </c>
      <c r="I24" s="77">
        <v>9334.734</v>
      </c>
      <c r="J24" s="77"/>
      <c r="K24" s="77"/>
      <c r="L24" s="77"/>
      <c r="M24" s="88"/>
      <c r="N24" s="89"/>
      <c r="O24" s="74"/>
    </row>
    <row r="25" spans="1:15" s="30" customFormat="1" ht="43.5" customHeight="1">
      <c r="A25" s="11"/>
      <c r="B25" s="27"/>
      <c r="C25" s="27"/>
      <c r="D25" s="27"/>
      <c r="E25" s="64" t="s">
        <v>58</v>
      </c>
      <c r="F25" s="77">
        <f t="shared" si="2"/>
        <v>1696</v>
      </c>
      <c r="G25" s="77">
        <f t="shared" si="3"/>
        <v>1696</v>
      </c>
      <c r="H25" s="77">
        <f t="shared" si="4"/>
        <v>1696</v>
      </c>
      <c r="I25" s="77"/>
      <c r="J25" s="77"/>
      <c r="K25" s="77">
        <v>1696</v>
      </c>
      <c r="L25" s="77"/>
      <c r="M25" s="88"/>
      <c r="N25" s="89"/>
      <c r="O25" s="74"/>
    </row>
    <row r="26" spans="1:14" s="30" customFormat="1" ht="20.25" customHeight="1">
      <c r="A26" s="34"/>
      <c r="B26" s="35"/>
      <c r="C26" s="35"/>
      <c r="D26" s="35"/>
      <c r="E26" s="36"/>
      <c r="F26" s="41"/>
      <c r="G26" s="37"/>
      <c r="H26" s="37"/>
      <c r="I26" s="37"/>
      <c r="J26" s="37"/>
      <c r="K26" s="37"/>
      <c r="L26" s="37"/>
      <c r="M26" s="37"/>
      <c r="N26" s="45"/>
    </row>
    <row r="27" spans="1:14" ht="13.5" customHeight="1">
      <c r="A27" s="101" t="s">
        <v>55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ht="8.25" customHeight="1"/>
    <row r="29" ht="8.25" customHeight="1"/>
    <row r="30" ht="11.25" customHeight="1"/>
    <row r="32" spans="1:14" s="4" customFormat="1" ht="15.75" customHeight="1">
      <c r="A32" s="101" t="s">
        <v>140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3.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</sheetData>
  <sheetProtection/>
  <mergeCells count="14">
    <mergeCell ref="E8:E10"/>
    <mergeCell ref="F8:F10"/>
    <mergeCell ref="G8:G10"/>
    <mergeCell ref="H8:H10"/>
    <mergeCell ref="A27:N27"/>
    <mergeCell ref="A32:N32"/>
    <mergeCell ref="M8:M10"/>
    <mergeCell ref="I8:L8"/>
    <mergeCell ref="A33:N33"/>
    <mergeCell ref="A6:N6"/>
    <mergeCell ref="A8:A10"/>
    <mergeCell ref="B8:B10"/>
    <mergeCell ref="C8:C10"/>
    <mergeCell ref="D8:D10"/>
  </mergeCells>
  <printOptions/>
  <pageMargins left="0.7874015748031497" right="0" top="0.31496062992125984" bottom="0.1968503937007874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7109375" style="5" customWidth="1"/>
    <col min="2" max="2" width="73.8515625" style="10" customWidth="1"/>
    <col min="3" max="3" width="5.421875" style="10" customWidth="1"/>
    <col min="4" max="4" width="12.8515625" style="6" customWidth="1"/>
    <col min="5" max="6" width="13.00390625" style="6" customWidth="1"/>
    <col min="7" max="7" width="12.8515625" style="4" customWidth="1"/>
    <col min="8" max="16384" width="9.140625" style="4" customWidth="1"/>
  </cols>
  <sheetData>
    <row r="1" spans="1:4" s="2" customFormat="1" ht="15.75" customHeight="1">
      <c r="A1" s="1"/>
      <c r="C1" s="1"/>
      <c r="D1" s="3" t="s">
        <v>39</v>
      </c>
    </row>
    <row r="2" spans="2:7" s="2" customFormat="1" ht="18" customHeight="1">
      <c r="B2" s="3"/>
      <c r="C2" s="3"/>
      <c r="D2" s="3" t="s">
        <v>36</v>
      </c>
      <c r="G2" s="3"/>
    </row>
    <row r="3" spans="2:7" s="2" customFormat="1" ht="15" customHeight="1">
      <c r="B3" s="3"/>
      <c r="C3" s="3"/>
      <c r="D3" s="3" t="s">
        <v>53</v>
      </c>
      <c r="F3" s="3"/>
      <c r="G3" s="3"/>
    </row>
    <row r="4" spans="2:7" s="2" customFormat="1" ht="18" customHeight="1">
      <c r="B4" s="3"/>
      <c r="C4" s="3"/>
      <c r="D4" s="3" t="s">
        <v>37</v>
      </c>
      <c r="F4" s="3"/>
      <c r="G4" s="3"/>
    </row>
    <row r="5" spans="2:7" s="2" customFormat="1" ht="6" customHeight="1">
      <c r="B5" s="3"/>
      <c r="C5" s="3"/>
      <c r="D5" s="3"/>
      <c r="F5" s="3"/>
      <c r="G5" s="3"/>
    </row>
    <row r="6" spans="1:7" ht="32.25" customHeight="1">
      <c r="A6" s="111" t="s">
        <v>137</v>
      </c>
      <c r="B6" s="111"/>
      <c r="C6" s="111"/>
      <c r="D6" s="111"/>
      <c r="E6" s="111"/>
      <c r="F6" s="111"/>
      <c r="G6" s="111"/>
    </row>
    <row r="7" spans="2:7" ht="18.75" customHeight="1">
      <c r="B7" s="4"/>
      <c r="C7" s="4"/>
      <c r="G7" s="68" t="s">
        <v>6</v>
      </c>
    </row>
    <row r="8" spans="1:7" ht="27" customHeight="1">
      <c r="A8" s="7" t="s">
        <v>9</v>
      </c>
      <c r="B8" s="8" t="s">
        <v>43</v>
      </c>
      <c r="C8" s="8" t="s">
        <v>44</v>
      </c>
      <c r="D8" s="9" t="s">
        <v>42</v>
      </c>
      <c r="E8" s="9" t="s">
        <v>7</v>
      </c>
      <c r="F8" s="9" t="s">
        <v>45</v>
      </c>
      <c r="G8" s="9" t="s">
        <v>46</v>
      </c>
    </row>
    <row r="9" spans="1:7" s="10" customFormat="1" ht="11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9" s="10" customFormat="1" ht="17.25" customHeight="1">
      <c r="A10" s="18"/>
      <c r="B10" s="55" t="s">
        <v>109</v>
      </c>
      <c r="C10" s="8"/>
      <c r="D10" s="78">
        <f>F10+G10</f>
        <v>251322.31</v>
      </c>
      <c r="E10" s="78">
        <f>E11+E15</f>
        <v>251322.31</v>
      </c>
      <c r="F10" s="78">
        <f>F11+F15</f>
        <v>27463.157999999985</v>
      </c>
      <c r="G10" s="78">
        <f>G11+G15</f>
        <v>223859.152</v>
      </c>
      <c r="I10" s="86"/>
    </row>
    <row r="11" spans="1:7" s="10" customFormat="1" ht="18.75" customHeight="1">
      <c r="A11" s="8">
        <v>1000</v>
      </c>
      <c r="B11" s="55" t="s">
        <v>108</v>
      </c>
      <c r="C11" s="8"/>
      <c r="D11" s="78">
        <f aca="true" t="shared" si="0" ref="D11:D17">F11+G11</f>
        <v>1525.2</v>
      </c>
      <c r="E11" s="78">
        <f aca="true" t="shared" si="1" ref="E11:F13">E12</f>
        <v>1525.2</v>
      </c>
      <c r="F11" s="78">
        <f t="shared" si="1"/>
        <v>1525.2</v>
      </c>
      <c r="G11" s="78"/>
    </row>
    <row r="12" spans="1:7" s="10" customFormat="1" ht="17.25" customHeight="1">
      <c r="A12" s="17">
        <v>1200</v>
      </c>
      <c r="B12" s="15" t="s">
        <v>190</v>
      </c>
      <c r="C12" s="54">
        <v>7300</v>
      </c>
      <c r="D12" s="78">
        <f t="shared" si="0"/>
        <v>1525.2</v>
      </c>
      <c r="E12" s="78">
        <f t="shared" si="1"/>
        <v>1525.2</v>
      </c>
      <c r="F12" s="78">
        <f t="shared" si="1"/>
        <v>1525.2</v>
      </c>
      <c r="G12" s="78"/>
    </row>
    <row r="13" spans="1:7" s="10" customFormat="1" ht="32.25" customHeight="1">
      <c r="A13" s="8">
        <v>1250</v>
      </c>
      <c r="B13" s="53" t="s">
        <v>189</v>
      </c>
      <c r="C13" s="8"/>
      <c r="D13" s="78">
        <f t="shared" si="0"/>
        <v>1525.2</v>
      </c>
      <c r="E13" s="78">
        <f t="shared" si="1"/>
        <v>1525.2</v>
      </c>
      <c r="F13" s="78">
        <f t="shared" si="1"/>
        <v>1525.2</v>
      </c>
      <c r="G13" s="78"/>
    </row>
    <row r="14" spans="1:7" s="10" customFormat="1" ht="19.5" customHeight="1">
      <c r="A14" s="17">
        <v>1255</v>
      </c>
      <c r="B14" s="15" t="s">
        <v>107</v>
      </c>
      <c r="C14" s="8"/>
      <c r="D14" s="78">
        <f t="shared" si="0"/>
        <v>1525.2</v>
      </c>
      <c r="E14" s="78">
        <f>F14</f>
        <v>1525.2</v>
      </c>
      <c r="F14" s="78">
        <v>1525.2</v>
      </c>
      <c r="G14" s="78"/>
    </row>
    <row r="15" spans="1:7" s="10" customFormat="1" ht="15.75" customHeight="1">
      <c r="A15" s="13">
        <v>8000</v>
      </c>
      <c r="B15" s="14" t="s">
        <v>15</v>
      </c>
      <c r="C15" s="12"/>
      <c r="D15" s="78">
        <f t="shared" si="0"/>
        <v>249797.11</v>
      </c>
      <c r="E15" s="78">
        <f>E18</f>
        <v>249797.11</v>
      </c>
      <c r="F15" s="78">
        <f>F18</f>
        <v>25937.957999999984</v>
      </c>
      <c r="G15" s="78">
        <f>G18</f>
        <v>223859.152</v>
      </c>
    </row>
    <row r="16" spans="1:7" s="10" customFormat="1" ht="18" customHeight="1">
      <c r="A16" s="13">
        <v>8100</v>
      </c>
      <c r="B16" s="14" t="s">
        <v>47</v>
      </c>
      <c r="C16" s="12"/>
      <c r="D16" s="78">
        <f t="shared" si="0"/>
        <v>249797.11</v>
      </c>
      <c r="E16" s="78">
        <f aca="true" t="shared" si="2" ref="E16:G17">E17</f>
        <v>249797.11</v>
      </c>
      <c r="F16" s="78">
        <f t="shared" si="2"/>
        <v>25937.957999999984</v>
      </c>
      <c r="G16" s="78">
        <f t="shared" si="2"/>
        <v>223859.152</v>
      </c>
    </row>
    <row r="17" spans="1:7" s="10" customFormat="1" ht="16.5" customHeight="1">
      <c r="A17" s="13">
        <v>8160</v>
      </c>
      <c r="B17" s="15" t="s">
        <v>48</v>
      </c>
      <c r="C17" s="12"/>
      <c r="D17" s="78">
        <f t="shared" si="0"/>
        <v>249797.11</v>
      </c>
      <c r="E17" s="78">
        <f t="shared" si="2"/>
        <v>249797.11</v>
      </c>
      <c r="F17" s="78">
        <f t="shared" si="2"/>
        <v>25937.957999999984</v>
      </c>
      <c r="G17" s="78">
        <f t="shared" si="2"/>
        <v>223859.152</v>
      </c>
    </row>
    <row r="18" spans="1:7" s="10" customFormat="1" ht="27" customHeight="1">
      <c r="A18" s="13">
        <v>8190</v>
      </c>
      <c r="B18" s="15" t="s">
        <v>187</v>
      </c>
      <c r="C18" s="11"/>
      <c r="D18" s="78">
        <f aca="true" t="shared" si="3" ref="D18:D24">F18+G18</f>
        <v>249797.11</v>
      </c>
      <c r="E18" s="78">
        <f>F18+G18</f>
        <v>249797.11</v>
      </c>
      <c r="F18" s="78">
        <f>F19+F22-F21</f>
        <v>25937.957999999984</v>
      </c>
      <c r="G18" s="78">
        <f>G19+G22-G21</f>
        <v>223859.152</v>
      </c>
    </row>
    <row r="19" spans="1:7" s="10" customFormat="1" ht="28.5" customHeight="1">
      <c r="A19" s="13">
        <v>8191</v>
      </c>
      <c r="B19" s="15" t="s">
        <v>192</v>
      </c>
      <c r="C19" s="13">
        <v>9320</v>
      </c>
      <c r="D19" s="78">
        <f t="shared" si="3"/>
        <v>244969.05</v>
      </c>
      <c r="E19" s="78">
        <f>E20+E21</f>
        <v>244969.05</v>
      </c>
      <c r="F19" s="79">
        <v>244969.05</v>
      </c>
      <c r="G19" s="78"/>
    </row>
    <row r="20" spans="1:7" s="10" customFormat="1" ht="29.25" customHeight="1">
      <c r="A20" s="13">
        <v>8192</v>
      </c>
      <c r="B20" s="16" t="s">
        <v>22</v>
      </c>
      <c r="C20" s="13"/>
      <c r="D20" s="78">
        <f t="shared" si="3"/>
        <v>25937.958</v>
      </c>
      <c r="E20" s="78">
        <f>F20</f>
        <v>25937.958</v>
      </c>
      <c r="F20" s="78">
        <v>25937.958</v>
      </c>
      <c r="G20" s="78"/>
    </row>
    <row r="21" spans="1:7" s="10" customFormat="1" ht="18" customHeight="1">
      <c r="A21" s="13">
        <v>8193</v>
      </c>
      <c r="B21" s="16" t="s">
        <v>188</v>
      </c>
      <c r="C21" s="13"/>
      <c r="D21" s="78">
        <f t="shared" si="3"/>
        <v>219031.092</v>
      </c>
      <c r="E21" s="78">
        <f>F21</f>
        <v>219031.092</v>
      </c>
      <c r="F21" s="78">
        <v>219031.092</v>
      </c>
      <c r="G21" s="78"/>
    </row>
    <row r="22" spans="1:7" s="10" customFormat="1" ht="27.75" customHeight="1">
      <c r="A22" s="13">
        <v>8194</v>
      </c>
      <c r="B22" s="15" t="s">
        <v>191</v>
      </c>
      <c r="C22" s="17">
        <v>9330</v>
      </c>
      <c r="D22" s="78">
        <f t="shared" si="3"/>
        <v>223859.152</v>
      </c>
      <c r="E22" s="78">
        <f>E23+E24</f>
        <v>223859.152</v>
      </c>
      <c r="F22" s="78"/>
      <c r="G22" s="78">
        <f>G23+G24</f>
        <v>223859.152</v>
      </c>
    </row>
    <row r="23" spans="1:7" ht="28.5" customHeight="1">
      <c r="A23" s="13">
        <v>8195</v>
      </c>
      <c r="B23" s="16" t="s">
        <v>23</v>
      </c>
      <c r="C23" s="18"/>
      <c r="D23" s="78">
        <f t="shared" si="3"/>
        <v>4828.06</v>
      </c>
      <c r="E23" s="80">
        <f>G23</f>
        <v>4828.06</v>
      </c>
      <c r="F23" s="80"/>
      <c r="G23" s="80">
        <v>4828.06</v>
      </c>
    </row>
    <row r="24" spans="1:7" ht="29.25" customHeight="1">
      <c r="A24" s="13">
        <v>8196</v>
      </c>
      <c r="B24" s="16" t="s">
        <v>24</v>
      </c>
      <c r="C24" s="18"/>
      <c r="D24" s="78">
        <f t="shared" si="3"/>
        <v>219031.092</v>
      </c>
      <c r="E24" s="80">
        <f>G24</f>
        <v>219031.092</v>
      </c>
      <c r="F24" s="80"/>
      <c r="G24" s="78">
        <v>219031.092</v>
      </c>
    </row>
    <row r="25" ht="16.5" customHeight="1"/>
    <row r="26" ht="12" customHeight="1"/>
    <row r="27" spans="1:7" s="3" customFormat="1" ht="13.5" customHeight="1">
      <c r="A27" s="101" t="s">
        <v>55</v>
      </c>
      <c r="B27" s="101"/>
      <c r="C27" s="101"/>
      <c r="D27" s="101"/>
      <c r="E27" s="101"/>
      <c r="F27" s="101"/>
      <c r="G27" s="101"/>
    </row>
    <row r="28" spans="2:6" ht="11.25" customHeight="1">
      <c r="B28" s="4"/>
      <c r="C28" s="4"/>
      <c r="D28" s="4"/>
      <c r="E28" s="4"/>
      <c r="F28" s="4"/>
    </row>
    <row r="29" spans="2:6" ht="17.25" customHeight="1">
      <c r="B29" s="4"/>
      <c r="C29" s="4"/>
      <c r="D29" s="4"/>
      <c r="E29" s="4"/>
      <c r="F29" s="4"/>
    </row>
    <row r="31" spans="1:7" s="3" customFormat="1" ht="17.25" customHeight="1">
      <c r="A31" s="101" t="s">
        <v>140</v>
      </c>
      <c r="B31" s="101"/>
      <c r="C31" s="101"/>
      <c r="D31" s="101"/>
      <c r="E31" s="101"/>
      <c r="F31" s="101"/>
      <c r="G31" s="101"/>
    </row>
  </sheetData>
  <sheetProtection/>
  <mergeCells count="3">
    <mergeCell ref="A27:G27"/>
    <mergeCell ref="A31:G31"/>
    <mergeCell ref="A6:G6"/>
  </mergeCells>
  <printOptions/>
  <pageMargins left="0.5905511811023623" right="0" top="0.2755905511811024" bottom="0" header="0.5118110236220472" footer="0.5118110236220472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2"/>
  <sheetViews>
    <sheetView zoomScale="106" zoomScaleNormal="106" zoomScalePageLayoutView="0" workbookViewId="0" topLeftCell="A1">
      <selection activeCell="O46" sqref="O46"/>
    </sheetView>
  </sheetViews>
  <sheetFormatPr defaultColWidth="9.140625" defaultRowHeight="12.75"/>
  <cols>
    <col min="1" max="1" width="3.8515625" style="96" customWidth="1"/>
    <col min="2" max="2" width="2.00390625" style="20" customWidth="1"/>
    <col min="3" max="4" width="2.00390625" style="90" customWidth="1"/>
    <col min="5" max="5" width="16.57421875" style="57" customWidth="1"/>
    <col min="6" max="6" width="10.7109375" style="22" customWidth="1"/>
    <col min="7" max="7" width="9.8515625" style="22" customWidth="1"/>
    <col min="8" max="8" width="10.8515625" style="23" customWidth="1"/>
    <col min="9" max="9" width="10.00390625" style="23" customWidth="1"/>
    <col min="10" max="10" width="7.28125" style="23" customWidth="1"/>
    <col min="11" max="11" width="10.00390625" style="23" customWidth="1"/>
    <col min="12" max="12" width="9.28125" style="23" customWidth="1"/>
    <col min="13" max="13" width="8.28125" style="23" customWidth="1"/>
    <col min="14" max="14" width="7.00390625" style="23" customWidth="1"/>
    <col min="15" max="15" width="6.8515625" style="23" customWidth="1"/>
    <col min="16" max="16" width="8.57421875" style="23" customWidth="1"/>
    <col min="17" max="17" width="8.7109375" style="23" customWidth="1"/>
    <col min="18" max="18" width="9.421875" style="23" customWidth="1"/>
    <col min="19" max="19" width="8.140625" style="23" customWidth="1"/>
    <col min="20" max="20" width="7.421875" style="23" customWidth="1"/>
    <col min="21" max="21" width="9.57421875" style="23" customWidth="1"/>
    <col min="22" max="22" width="10.7109375" style="23" customWidth="1"/>
    <col min="23" max="23" width="8.28125" style="23" customWidth="1"/>
    <col min="24" max="24" width="10.140625" style="3" customWidth="1"/>
    <col min="25" max="25" width="8.7109375" style="3" customWidth="1"/>
    <col min="26" max="26" width="8.57421875" style="3" customWidth="1"/>
    <col min="27" max="27" width="11.140625" style="3" customWidth="1"/>
    <col min="28" max="16384" width="9.140625" style="3" customWidth="1"/>
  </cols>
  <sheetData>
    <row r="1" spans="1:21" s="2" customFormat="1" ht="15.75" customHeight="1">
      <c r="A1" s="96"/>
      <c r="E1" s="3"/>
      <c r="F1" s="40"/>
      <c r="I1" s="40"/>
      <c r="J1" s="40"/>
      <c r="K1" s="40"/>
      <c r="L1" s="3"/>
      <c r="M1" s="3"/>
      <c r="N1" s="3"/>
      <c r="O1" s="3"/>
      <c r="U1" s="3" t="s">
        <v>51</v>
      </c>
    </row>
    <row r="2" spans="1:21" s="2" customFormat="1" ht="14.25" customHeight="1">
      <c r="A2" s="96"/>
      <c r="E2" s="3"/>
      <c r="H2" s="75"/>
      <c r="I2" s="75"/>
      <c r="J2" s="75"/>
      <c r="K2" s="42"/>
      <c r="L2" s="42"/>
      <c r="M2" s="42"/>
      <c r="N2" s="42"/>
      <c r="O2" s="42"/>
      <c r="U2" s="3" t="s">
        <v>36</v>
      </c>
    </row>
    <row r="3" spans="1:21" s="2" customFormat="1" ht="15" customHeight="1">
      <c r="A3" s="96"/>
      <c r="E3" s="3"/>
      <c r="I3" s="40"/>
      <c r="J3" s="40"/>
      <c r="L3" s="75"/>
      <c r="M3" s="75"/>
      <c r="N3" s="3"/>
      <c r="O3" s="3"/>
      <c r="U3" s="3" t="s">
        <v>53</v>
      </c>
    </row>
    <row r="4" spans="1:21" s="2" customFormat="1" ht="15.75" customHeight="1">
      <c r="A4" s="96"/>
      <c r="E4" s="3"/>
      <c r="L4" s="3"/>
      <c r="M4" s="3"/>
      <c r="N4" s="3"/>
      <c r="O4" s="3"/>
      <c r="U4" s="3" t="s">
        <v>37</v>
      </c>
    </row>
    <row r="5" spans="5:26" ht="7.5" customHeight="1">
      <c r="E5" s="56"/>
      <c r="X5" s="24"/>
      <c r="Y5" s="24"/>
      <c r="Z5" s="24"/>
    </row>
    <row r="6" spans="1:27" ht="17.25" customHeight="1">
      <c r="A6" s="106" t="s">
        <v>138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25:26" ht="14.25" customHeight="1">
      <c r="Y7" s="22" t="s">
        <v>6</v>
      </c>
      <c r="Z7" s="22"/>
    </row>
    <row r="8" spans="1:27" ht="15" customHeight="1">
      <c r="A8" s="112" t="s">
        <v>9</v>
      </c>
      <c r="B8" s="108" t="s">
        <v>2</v>
      </c>
      <c r="C8" s="109" t="s">
        <v>3</v>
      </c>
      <c r="D8" s="109" t="s">
        <v>4</v>
      </c>
      <c r="E8" s="110" t="s">
        <v>12</v>
      </c>
      <c r="F8" s="110" t="s">
        <v>147</v>
      </c>
      <c r="G8" s="110" t="s">
        <v>35</v>
      </c>
      <c r="H8" s="110" t="s">
        <v>7</v>
      </c>
      <c r="I8" s="110" t="s">
        <v>14</v>
      </c>
      <c r="J8" s="103" t="s">
        <v>13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13"/>
      <c r="V8" s="110" t="s">
        <v>19</v>
      </c>
      <c r="W8" s="110" t="s">
        <v>13</v>
      </c>
      <c r="X8" s="110"/>
      <c r="Y8" s="110"/>
      <c r="Z8" s="110"/>
      <c r="AA8" s="110"/>
    </row>
    <row r="9" spans="1:27" ht="13.5" customHeight="1">
      <c r="A9" s="112"/>
      <c r="B9" s="108"/>
      <c r="C9" s="109"/>
      <c r="D9" s="109"/>
      <c r="E9" s="110"/>
      <c r="F9" s="110"/>
      <c r="G9" s="110"/>
      <c r="H9" s="110"/>
      <c r="I9" s="110"/>
      <c r="J9" s="26">
        <v>4111</v>
      </c>
      <c r="K9" s="26">
        <v>4212</v>
      </c>
      <c r="L9" s="26">
        <v>4213</v>
      </c>
      <c r="M9" s="26">
        <v>4221</v>
      </c>
      <c r="N9" s="26">
        <v>4232</v>
      </c>
      <c r="O9" s="26">
        <v>4239</v>
      </c>
      <c r="P9" s="26">
        <v>4261</v>
      </c>
      <c r="Q9" s="26">
        <v>4511</v>
      </c>
      <c r="R9" s="26">
        <v>4637</v>
      </c>
      <c r="S9" s="26">
        <v>4657</v>
      </c>
      <c r="T9" s="26">
        <v>4831</v>
      </c>
      <c r="U9" s="26">
        <v>4891</v>
      </c>
      <c r="V9" s="110"/>
      <c r="W9" s="26">
        <v>5112</v>
      </c>
      <c r="X9" s="38">
        <v>5113</v>
      </c>
      <c r="Y9" s="38">
        <v>5129</v>
      </c>
      <c r="Z9" s="38">
        <v>5134</v>
      </c>
      <c r="AA9" s="38">
        <v>8111</v>
      </c>
    </row>
    <row r="10" spans="1:27" ht="94.5" customHeight="1">
      <c r="A10" s="112"/>
      <c r="B10" s="108"/>
      <c r="C10" s="109"/>
      <c r="D10" s="109"/>
      <c r="E10" s="110"/>
      <c r="F10" s="110"/>
      <c r="G10" s="110"/>
      <c r="H10" s="110"/>
      <c r="I10" s="110"/>
      <c r="J10" s="91" t="s">
        <v>150</v>
      </c>
      <c r="K10" s="91" t="s">
        <v>151</v>
      </c>
      <c r="L10" s="91" t="s">
        <v>152</v>
      </c>
      <c r="M10" s="91" t="s">
        <v>153</v>
      </c>
      <c r="N10" s="91" t="s">
        <v>154</v>
      </c>
      <c r="O10" s="91" t="s">
        <v>155</v>
      </c>
      <c r="P10" s="91" t="s">
        <v>156</v>
      </c>
      <c r="Q10" s="91" t="s">
        <v>157</v>
      </c>
      <c r="R10" s="91" t="s">
        <v>158</v>
      </c>
      <c r="S10" s="91" t="s">
        <v>159</v>
      </c>
      <c r="T10" s="91" t="s">
        <v>160</v>
      </c>
      <c r="U10" s="91" t="s">
        <v>161</v>
      </c>
      <c r="V10" s="110"/>
      <c r="W10" s="91" t="s">
        <v>162</v>
      </c>
      <c r="X10" s="91" t="s">
        <v>163</v>
      </c>
      <c r="Y10" s="91" t="s">
        <v>165</v>
      </c>
      <c r="Z10" s="91" t="s">
        <v>164</v>
      </c>
      <c r="AA10" s="91" t="s">
        <v>52</v>
      </c>
    </row>
    <row r="11" spans="1:27" s="90" customFormat="1" ht="11.25" customHeight="1">
      <c r="A11" s="97">
        <v>1</v>
      </c>
      <c r="B11" s="39">
        <v>2</v>
      </c>
      <c r="C11" s="11">
        <v>3</v>
      </c>
      <c r="D11" s="39">
        <v>4</v>
      </c>
      <c r="E11" s="11">
        <v>5</v>
      </c>
      <c r="F11" s="39">
        <v>6</v>
      </c>
      <c r="G11" s="11">
        <v>7</v>
      </c>
      <c r="H11" s="39">
        <v>8</v>
      </c>
      <c r="I11" s="11">
        <v>9</v>
      </c>
      <c r="J11" s="39">
        <v>10</v>
      </c>
      <c r="K11" s="11">
        <v>11</v>
      </c>
      <c r="L11" s="39">
        <v>12</v>
      </c>
      <c r="M11" s="11">
        <v>13</v>
      </c>
      <c r="N11" s="39">
        <v>14</v>
      </c>
      <c r="O11" s="11">
        <v>15</v>
      </c>
      <c r="P11" s="39">
        <v>16</v>
      </c>
      <c r="Q11" s="11">
        <v>17</v>
      </c>
      <c r="R11" s="39">
        <v>18</v>
      </c>
      <c r="S11" s="11">
        <v>19</v>
      </c>
      <c r="T11" s="39">
        <v>20</v>
      </c>
      <c r="U11" s="11">
        <v>21</v>
      </c>
      <c r="V11" s="39">
        <v>22</v>
      </c>
      <c r="W11" s="11">
        <v>23</v>
      </c>
      <c r="X11" s="39">
        <v>24</v>
      </c>
      <c r="Y11" s="11">
        <v>25</v>
      </c>
      <c r="Z11" s="39">
        <v>26</v>
      </c>
      <c r="AA11" s="11">
        <v>27</v>
      </c>
    </row>
    <row r="12" spans="1:27" s="30" customFormat="1" ht="81.75" customHeight="1">
      <c r="A12" s="98">
        <v>2000</v>
      </c>
      <c r="B12" s="58" t="s">
        <v>1</v>
      </c>
      <c r="C12" s="59" t="s">
        <v>1</v>
      </c>
      <c r="D12" s="60" t="s">
        <v>1</v>
      </c>
      <c r="E12" s="61" t="s">
        <v>136</v>
      </c>
      <c r="F12" s="82">
        <f>I12+V12</f>
        <v>251322.30999999997</v>
      </c>
      <c r="G12" s="69">
        <f>G13+G23+G30+G37+G48+G72+G120</f>
        <v>-368934.7</v>
      </c>
      <c r="H12" s="69">
        <f>H13+H23+H30+H37+H48+H72+H120</f>
        <v>620257.0099999999</v>
      </c>
      <c r="I12" s="82">
        <f aca="true" t="shared" si="0" ref="I12:AA12">I13+I23+I30+I37+I48+I72+I120</f>
        <v>27463.157999999996</v>
      </c>
      <c r="J12" s="69">
        <f t="shared" si="0"/>
        <v>2805</v>
      </c>
      <c r="K12" s="82">
        <f t="shared" si="0"/>
        <v>11806.845000000001</v>
      </c>
      <c r="L12" s="82">
        <f t="shared" si="0"/>
        <v>11223.353</v>
      </c>
      <c r="M12" s="69">
        <f t="shared" si="0"/>
        <v>15000</v>
      </c>
      <c r="N12" s="69">
        <f t="shared" si="0"/>
        <v>7656</v>
      </c>
      <c r="O12" s="69">
        <f t="shared" si="0"/>
        <v>1696</v>
      </c>
      <c r="P12" s="81">
        <f t="shared" si="0"/>
        <v>16211.76</v>
      </c>
      <c r="Q12" s="69">
        <f t="shared" si="0"/>
        <v>135712.7</v>
      </c>
      <c r="R12" s="69">
        <f t="shared" si="0"/>
        <v>5033</v>
      </c>
      <c r="S12" s="69">
        <f t="shared" si="0"/>
        <v>-6000</v>
      </c>
      <c r="T12" s="69">
        <f t="shared" si="0"/>
        <v>2338.5</v>
      </c>
      <c r="U12" s="69">
        <f t="shared" si="0"/>
        <v>-176020</v>
      </c>
      <c r="V12" s="82">
        <f t="shared" si="0"/>
        <v>223859.15199999997</v>
      </c>
      <c r="W12" s="69">
        <f t="shared" si="0"/>
        <v>21299.1</v>
      </c>
      <c r="X12" s="69">
        <f t="shared" si="0"/>
        <v>-186914.7</v>
      </c>
      <c r="Y12" s="69">
        <f t="shared" si="0"/>
        <v>50000</v>
      </c>
      <c r="Z12" s="69">
        <f t="shared" si="0"/>
        <v>10000</v>
      </c>
      <c r="AA12" s="82">
        <f t="shared" si="0"/>
        <v>329474.752</v>
      </c>
    </row>
    <row r="13" spans="1:27" s="30" customFormat="1" ht="64.5" customHeight="1">
      <c r="A13" s="97">
        <v>2100</v>
      </c>
      <c r="B13" s="50" t="s">
        <v>25</v>
      </c>
      <c r="C13" s="50" t="s">
        <v>60</v>
      </c>
      <c r="D13" s="50" t="s">
        <v>60</v>
      </c>
      <c r="E13" s="31" t="s">
        <v>166</v>
      </c>
      <c r="F13" s="82">
        <f>I13+V13</f>
        <v>17912.871</v>
      </c>
      <c r="G13" s="69"/>
      <c r="H13" s="82">
        <f>H15+H17+H21</f>
        <v>17912.871</v>
      </c>
      <c r="I13" s="82">
        <f aca="true" t="shared" si="1" ref="I13:I78">J13+K13+L13+M13+N13+O13+P13+Q13+R13+S13+T13+U13</f>
        <v>17912.871</v>
      </c>
      <c r="J13" s="69">
        <f>J15+J17+J21</f>
        <v>361</v>
      </c>
      <c r="K13" s="82">
        <f>K15+K17+K21</f>
        <v>2472.111</v>
      </c>
      <c r="L13" s="82"/>
      <c r="M13" s="69"/>
      <c r="N13" s="69">
        <f>N15+N17+N21</f>
        <v>7656</v>
      </c>
      <c r="O13" s="82"/>
      <c r="P13" s="81">
        <f>P15+P17+P21</f>
        <v>1211.76</v>
      </c>
      <c r="Q13" s="69">
        <f>Q15+Q17+Q21</f>
        <v>3873.5</v>
      </c>
      <c r="R13" s="69"/>
      <c r="S13" s="69"/>
      <c r="T13" s="69">
        <f>T15+T17+T21</f>
        <v>2338.5</v>
      </c>
      <c r="U13" s="69"/>
      <c r="V13" s="82"/>
      <c r="W13" s="69"/>
      <c r="X13" s="69"/>
      <c r="Y13" s="69"/>
      <c r="Z13" s="69"/>
      <c r="AA13" s="82"/>
    </row>
    <row r="14" spans="1:27" s="30" customFormat="1" ht="12.75" customHeight="1">
      <c r="A14" s="97"/>
      <c r="B14" s="50"/>
      <c r="C14" s="50"/>
      <c r="D14" s="50"/>
      <c r="E14" s="66" t="s">
        <v>64</v>
      </c>
      <c r="F14" s="82"/>
      <c r="G14" s="69"/>
      <c r="H14" s="82"/>
      <c r="I14" s="82"/>
      <c r="J14" s="69"/>
      <c r="K14" s="82"/>
      <c r="L14" s="82"/>
      <c r="M14" s="69"/>
      <c r="N14" s="69"/>
      <c r="O14" s="82"/>
      <c r="P14" s="81"/>
      <c r="Q14" s="69"/>
      <c r="R14" s="69"/>
      <c r="S14" s="69"/>
      <c r="T14" s="69"/>
      <c r="U14" s="69"/>
      <c r="V14" s="82"/>
      <c r="W14" s="69"/>
      <c r="X14" s="69"/>
      <c r="Y14" s="69"/>
      <c r="Z14" s="69"/>
      <c r="AA14" s="83"/>
    </row>
    <row r="15" spans="1:27" s="30" customFormat="1" ht="52.5" customHeight="1">
      <c r="A15" s="97">
        <v>2111</v>
      </c>
      <c r="B15" s="27" t="s">
        <v>25</v>
      </c>
      <c r="C15" s="27" t="s">
        <v>5</v>
      </c>
      <c r="D15" s="27" t="s">
        <v>5</v>
      </c>
      <c r="E15" s="62" t="s">
        <v>50</v>
      </c>
      <c r="F15" s="82">
        <f aca="true" t="shared" si="2" ref="F15:F23">I15+V15</f>
        <v>13678.371000000001</v>
      </c>
      <c r="G15" s="69"/>
      <c r="H15" s="82">
        <f aca="true" t="shared" si="3" ref="H15:H84">I15</f>
        <v>13678.371000000001</v>
      </c>
      <c r="I15" s="82">
        <f t="shared" si="1"/>
        <v>13678.371000000001</v>
      </c>
      <c r="J15" s="69"/>
      <c r="K15" s="82">
        <f>K16</f>
        <v>2472.111</v>
      </c>
      <c r="L15" s="82"/>
      <c r="M15" s="69"/>
      <c r="N15" s="69">
        <f>N16</f>
        <v>7656</v>
      </c>
      <c r="O15" s="82"/>
      <c r="P15" s="81">
        <f>P16</f>
        <v>1211.76</v>
      </c>
      <c r="Q15" s="69"/>
      <c r="R15" s="69"/>
      <c r="S15" s="69"/>
      <c r="T15" s="69">
        <f>T16</f>
        <v>2338.5</v>
      </c>
      <c r="U15" s="69"/>
      <c r="V15" s="82"/>
      <c r="W15" s="69"/>
      <c r="X15" s="69"/>
      <c r="Y15" s="69"/>
      <c r="Z15" s="69"/>
      <c r="AA15" s="82"/>
    </row>
    <row r="16" spans="1:27" s="30" customFormat="1" ht="46.5" customHeight="1">
      <c r="A16" s="97"/>
      <c r="B16" s="27"/>
      <c r="C16" s="27"/>
      <c r="D16" s="27"/>
      <c r="E16" s="64" t="s">
        <v>26</v>
      </c>
      <c r="F16" s="82">
        <f t="shared" si="2"/>
        <v>13678.371000000001</v>
      </c>
      <c r="G16" s="69"/>
      <c r="H16" s="82">
        <f t="shared" si="3"/>
        <v>13678.371000000001</v>
      </c>
      <c r="I16" s="82">
        <f t="shared" si="1"/>
        <v>13678.371000000001</v>
      </c>
      <c r="J16" s="69"/>
      <c r="K16" s="92">
        <v>2472.111</v>
      </c>
      <c r="L16" s="82"/>
      <c r="M16" s="69"/>
      <c r="N16" s="69">
        <v>7656</v>
      </c>
      <c r="O16" s="82"/>
      <c r="P16" s="93">
        <v>1211.76</v>
      </c>
      <c r="Q16" s="69"/>
      <c r="R16" s="69"/>
      <c r="S16" s="69"/>
      <c r="T16" s="69">
        <v>2338.5</v>
      </c>
      <c r="U16" s="69"/>
      <c r="V16" s="82"/>
      <c r="W16" s="69"/>
      <c r="X16" s="69"/>
      <c r="Y16" s="69"/>
      <c r="Z16" s="69"/>
      <c r="AA16" s="83"/>
    </row>
    <row r="17" spans="1:27" ht="49.5" customHeight="1">
      <c r="A17" s="97">
        <v>2133</v>
      </c>
      <c r="B17" s="27" t="s">
        <v>25</v>
      </c>
      <c r="C17" s="27" t="s">
        <v>65</v>
      </c>
      <c r="D17" s="27" t="s">
        <v>65</v>
      </c>
      <c r="E17" s="62" t="s">
        <v>66</v>
      </c>
      <c r="F17" s="69">
        <f t="shared" si="2"/>
        <v>3873.5</v>
      </c>
      <c r="G17" s="70"/>
      <c r="H17" s="69">
        <f t="shared" si="3"/>
        <v>3873.5</v>
      </c>
      <c r="I17" s="69">
        <f t="shared" si="1"/>
        <v>3873.5</v>
      </c>
      <c r="J17" s="69"/>
      <c r="K17" s="84"/>
      <c r="L17" s="84"/>
      <c r="M17" s="70"/>
      <c r="N17" s="84"/>
      <c r="O17" s="84"/>
      <c r="P17" s="84"/>
      <c r="Q17" s="70">
        <f>Q18+Q19+Q20</f>
        <v>3873.5</v>
      </c>
      <c r="R17" s="70"/>
      <c r="S17" s="70"/>
      <c r="T17" s="84"/>
      <c r="U17" s="70"/>
      <c r="V17" s="82"/>
      <c r="W17" s="70"/>
      <c r="X17" s="70"/>
      <c r="Y17" s="70"/>
      <c r="Z17" s="70"/>
      <c r="AA17" s="84"/>
    </row>
    <row r="18" spans="1:27" ht="35.25" customHeight="1">
      <c r="A18" s="97"/>
      <c r="B18" s="27"/>
      <c r="C18" s="27"/>
      <c r="D18" s="27"/>
      <c r="E18" s="64" t="s">
        <v>67</v>
      </c>
      <c r="F18" s="69">
        <f t="shared" si="2"/>
        <v>-2202.5</v>
      </c>
      <c r="G18" s="70"/>
      <c r="H18" s="69">
        <f t="shared" si="3"/>
        <v>-2202.5</v>
      </c>
      <c r="I18" s="69">
        <f t="shared" si="1"/>
        <v>-2202.5</v>
      </c>
      <c r="J18" s="69"/>
      <c r="K18" s="84"/>
      <c r="L18" s="84"/>
      <c r="M18" s="70"/>
      <c r="N18" s="84"/>
      <c r="O18" s="84"/>
      <c r="P18" s="84"/>
      <c r="Q18" s="70">
        <v>-2202.5</v>
      </c>
      <c r="R18" s="70"/>
      <c r="S18" s="70"/>
      <c r="T18" s="84"/>
      <c r="U18" s="70"/>
      <c r="V18" s="82"/>
      <c r="W18" s="70"/>
      <c r="X18" s="70"/>
      <c r="Y18" s="70"/>
      <c r="Z18" s="70"/>
      <c r="AA18" s="84"/>
    </row>
    <row r="19" spans="1:27" ht="33.75" customHeight="1">
      <c r="A19" s="97"/>
      <c r="B19" s="27"/>
      <c r="C19" s="27"/>
      <c r="D19" s="27"/>
      <c r="E19" s="64" t="s">
        <v>68</v>
      </c>
      <c r="F19" s="69">
        <f t="shared" si="2"/>
        <v>3394</v>
      </c>
      <c r="G19" s="70"/>
      <c r="H19" s="69">
        <f t="shared" si="3"/>
        <v>3394</v>
      </c>
      <c r="I19" s="69">
        <f t="shared" si="1"/>
        <v>3394</v>
      </c>
      <c r="J19" s="69"/>
      <c r="K19" s="84"/>
      <c r="L19" s="84"/>
      <c r="M19" s="70"/>
      <c r="N19" s="84"/>
      <c r="O19" s="84"/>
      <c r="P19" s="84"/>
      <c r="Q19" s="70">
        <v>3394</v>
      </c>
      <c r="R19" s="70"/>
      <c r="S19" s="70"/>
      <c r="T19" s="84"/>
      <c r="U19" s="70"/>
      <c r="V19" s="82"/>
      <c r="W19" s="70"/>
      <c r="X19" s="70"/>
      <c r="Y19" s="70"/>
      <c r="Z19" s="70"/>
      <c r="AA19" s="84"/>
    </row>
    <row r="20" spans="1:27" ht="59.25" customHeight="1">
      <c r="A20" s="97"/>
      <c r="B20" s="27"/>
      <c r="C20" s="27"/>
      <c r="D20" s="27"/>
      <c r="E20" s="64" t="s">
        <v>69</v>
      </c>
      <c r="F20" s="69">
        <f t="shared" si="2"/>
        <v>2682</v>
      </c>
      <c r="G20" s="70"/>
      <c r="H20" s="69">
        <f t="shared" si="3"/>
        <v>2682</v>
      </c>
      <c r="I20" s="69">
        <f t="shared" si="1"/>
        <v>2682</v>
      </c>
      <c r="J20" s="69"/>
      <c r="K20" s="84"/>
      <c r="L20" s="84"/>
      <c r="M20" s="70"/>
      <c r="N20" s="84"/>
      <c r="O20" s="84"/>
      <c r="P20" s="84"/>
      <c r="Q20" s="70">
        <v>2682</v>
      </c>
      <c r="R20" s="70"/>
      <c r="S20" s="70"/>
      <c r="T20" s="84"/>
      <c r="U20" s="70"/>
      <c r="V20" s="82"/>
      <c r="W20" s="70"/>
      <c r="X20" s="70"/>
      <c r="Y20" s="70"/>
      <c r="Z20" s="70"/>
      <c r="AA20" s="84"/>
    </row>
    <row r="21" spans="1:27" ht="90.75" customHeight="1">
      <c r="A21" s="97">
        <v>2161</v>
      </c>
      <c r="B21" s="27" t="s">
        <v>25</v>
      </c>
      <c r="C21" s="27" t="s">
        <v>113</v>
      </c>
      <c r="D21" s="27" t="s">
        <v>5</v>
      </c>
      <c r="E21" s="62" t="s">
        <v>114</v>
      </c>
      <c r="F21" s="69">
        <f t="shared" si="2"/>
        <v>361</v>
      </c>
      <c r="G21" s="70"/>
      <c r="H21" s="69">
        <f t="shared" si="3"/>
        <v>361</v>
      </c>
      <c r="I21" s="69">
        <f t="shared" si="1"/>
        <v>361</v>
      </c>
      <c r="J21" s="69">
        <f>J22</f>
        <v>361</v>
      </c>
      <c r="K21" s="84"/>
      <c r="L21" s="84"/>
      <c r="M21" s="70"/>
      <c r="N21" s="84"/>
      <c r="O21" s="84"/>
      <c r="P21" s="84"/>
      <c r="Q21" s="70"/>
      <c r="R21" s="70"/>
      <c r="S21" s="70"/>
      <c r="T21" s="84"/>
      <c r="U21" s="70"/>
      <c r="V21" s="82"/>
      <c r="W21" s="70"/>
      <c r="X21" s="70"/>
      <c r="Y21" s="70"/>
      <c r="Z21" s="70"/>
      <c r="AA21" s="84"/>
    </row>
    <row r="22" spans="1:27" ht="46.5" customHeight="1">
      <c r="A22" s="97"/>
      <c r="B22" s="27"/>
      <c r="C22" s="27"/>
      <c r="D22" s="27"/>
      <c r="E22" s="64" t="s">
        <v>111</v>
      </c>
      <c r="F22" s="69">
        <f t="shared" si="2"/>
        <v>361</v>
      </c>
      <c r="G22" s="70"/>
      <c r="H22" s="69">
        <f t="shared" si="3"/>
        <v>361</v>
      </c>
      <c r="I22" s="69">
        <f t="shared" si="1"/>
        <v>361</v>
      </c>
      <c r="J22" s="69">
        <v>361</v>
      </c>
      <c r="K22" s="84"/>
      <c r="L22" s="84"/>
      <c r="M22" s="70"/>
      <c r="N22" s="84"/>
      <c r="O22" s="84"/>
      <c r="P22" s="84"/>
      <c r="Q22" s="70"/>
      <c r="R22" s="70"/>
      <c r="S22" s="70"/>
      <c r="T22" s="84"/>
      <c r="U22" s="70"/>
      <c r="V22" s="82"/>
      <c r="W22" s="70"/>
      <c r="X22" s="70"/>
      <c r="Y22" s="70"/>
      <c r="Z22" s="70"/>
      <c r="AA22" s="84"/>
    </row>
    <row r="23" spans="1:27" ht="48.75" customHeight="1">
      <c r="A23" s="97">
        <v>2400</v>
      </c>
      <c r="B23" s="50" t="s">
        <v>16</v>
      </c>
      <c r="C23" s="50" t="s">
        <v>60</v>
      </c>
      <c r="D23" s="50" t="s">
        <v>60</v>
      </c>
      <c r="E23" s="31" t="s">
        <v>167</v>
      </c>
      <c r="F23" s="82">
        <f t="shared" si="2"/>
        <v>150859.15199999997</v>
      </c>
      <c r="G23" s="70">
        <f>G25+G29</f>
        <v>-186914.7</v>
      </c>
      <c r="H23" s="70">
        <f>H25+H29</f>
        <v>337773.85199999996</v>
      </c>
      <c r="I23" s="82"/>
      <c r="J23" s="70"/>
      <c r="K23" s="84"/>
      <c r="L23" s="84"/>
      <c r="M23" s="70"/>
      <c r="N23" s="84"/>
      <c r="O23" s="84"/>
      <c r="P23" s="84"/>
      <c r="Q23" s="70"/>
      <c r="R23" s="70"/>
      <c r="S23" s="70"/>
      <c r="T23" s="84"/>
      <c r="U23" s="70"/>
      <c r="V23" s="82">
        <f>W23+X23+Y23+Z23+AA23</f>
        <v>150859.15199999997</v>
      </c>
      <c r="W23" s="70">
        <f>W25+W29</f>
        <v>8299.1</v>
      </c>
      <c r="X23" s="70">
        <f>X25+X29</f>
        <v>-186914.7</v>
      </c>
      <c r="Y23" s="70"/>
      <c r="Z23" s="70"/>
      <c r="AA23" s="84">
        <f>AA25+AA29</f>
        <v>329474.752</v>
      </c>
    </row>
    <row r="24" spans="1:27" ht="12.75" customHeight="1">
      <c r="A24" s="97"/>
      <c r="B24" s="50"/>
      <c r="C24" s="50"/>
      <c r="D24" s="50"/>
      <c r="E24" s="66" t="s">
        <v>64</v>
      </c>
      <c r="F24" s="82"/>
      <c r="G24" s="70"/>
      <c r="H24" s="82"/>
      <c r="I24" s="82"/>
      <c r="J24" s="69"/>
      <c r="K24" s="84"/>
      <c r="L24" s="84"/>
      <c r="M24" s="70"/>
      <c r="N24" s="84"/>
      <c r="O24" s="84"/>
      <c r="P24" s="84"/>
      <c r="Q24" s="70"/>
      <c r="R24" s="70"/>
      <c r="S24" s="70"/>
      <c r="T24" s="84"/>
      <c r="U24" s="70"/>
      <c r="V24" s="82"/>
      <c r="W24" s="70"/>
      <c r="X24" s="70"/>
      <c r="Y24" s="70"/>
      <c r="Z24" s="70"/>
      <c r="AA24" s="84"/>
    </row>
    <row r="25" spans="1:27" ht="33" customHeight="1">
      <c r="A25" s="97">
        <v>2451</v>
      </c>
      <c r="B25" s="27" t="s">
        <v>16</v>
      </c>
      <c r="C25" s="27" t="s">
        <v>17</v>
      </c>
      <c r="D25" s="27" t="s">
        <v>5</v>
      </c>
      <c r="E25" s="62" t="s">
        <v>18</v>
      </c>
      <c r="F25" s="69">
        <f aca="true" t="shared" si="4" ref="F25:F30">I25+V25</f>
        <v>-178615.6</v>
      </c>
      <c r="G25" s="70">
        <f>G26+G27+G28</f>
        <v>-186914.7</v>
      </c>
      <c r="H25" s="69">
        <f>H26</f>
        <v>8299.1</v>
      </c>
      <c r="I25" s="82"/>
      <c r="J25" s="69"/>
      <c r="K25" s="84"/>
      <c r="L25" s="84"/>
      <c r="M25" s="70"/>
      <c r="N25" s="84"/>
      <c r="O25" s="84"/>
      <c r="P25" s="84"/>
      <c r="Q25" s="70"/>
      <c r="R25" s="70"/>
      <c r="S25" s="70"/>
      <c r="T25" s="84"/>
      <c r="U25" s="70"/>
      <c r="V25" s="69">
        <f aca="true" t="shared" si="5" ref="V25:V30">W25+X25+Y25+Z25+AA25</f>
        <v>-178615.6</v>
      </c>
      <c r="W25" s="70">
        <f>W26+W27+W28</f>
        <v>8299.1</v>
      </c>
      <c r="X25" s="70">
        <f>X26+X27+X28</f>
        <v>-186914.7</v>
      </c>
      <c r="Y25" s="70"/>
      <c r="Z25" s="70"/>
      <c r="AA25" s="84"/>
    </row>
    <row r="26" spans="1:27" ht="50.25" customHeight="1">
      <c r="A26" s="97"/>
      <c r="B26" s="27"/>
      <c r="C26" s="27"/>
      <c r="D26" s="27"/>
      <c r="E26" s="64" t="s">
        <v>57</v>
      </c>
      <c r="F26" s="69">
        <f t="shared" si="4"/>
        <v>8299.1</v>
      </c>
      <c r="G26" s="70"/>
      <c r="H26" s="69">
        <f>W26</f>
        <v>8299.1</v>
      </c>
      <c r="I26" s="82"/>
      <c r="J26" s="69"/>
      <c r="K26" s="84"/>
      <c r="L26" s="84"/>
      <c r="M26" s="70"/>
      <c r="N26" s="84"/>
      <c r="O26" s="84"/>
      <c r="P26" s="84"/>
      <c r="Q26" s="70"/>
      <c r="R26" s="70"/>
      <c r="S26" s="70"/>
      <c r="T26" s="84"/>
      <c r="U26" s="70"/>
      <c r="V26" s="69">
        <f t="shared" si="5"/>
        <v>8299.1</v>
      </c>
      <c r="W26" s="94">
        <v>8299.1</v>
      </c>
      <c r="X26" s="70"/>
      <c r="Y26" s="70"/>
      <c r="Z26" s="70"/>
      <c r="AA26" s="84"/>
    </row>
    <row r="27" spans="1:27" ht="77.25" customHeight="1">
      <c r="A27" s="97"/>
      <c r="B27" s="27"/>
      <c r="C27" s="27"/>
      <c r="D27" s="27"/>
      <c r="E27" s="64" t="s">
        <v>71</v>
      </c>
      <c r="F27" s="69">
        <f t="shared" si="4"/>
        <v>-100934</v>
      </c>
      <c r="G27" s="70">
        <f>X27</f>
        <v>-100934</v>
      </c>
      <c r="H27" s="82"/>
      <c r="I27" s="82"/>
      <c r="J27" s="69"/>
      <c r="K27" s="84"/>
      <c r="L27" s="84"/>
      <c r="M27" s="70"/>
      <c r="N27" s="84"/>
      <c r="O27" s="84"/>
      <c r="P27" s="84"/>
      <c r="Q27" s="70"/>
      <c r="R27" s="70"/>
      <c r="S27" s="70"/>
      <c r="T27" s="84"/>
      <c r="U27" s="70"/>
      <c r="V27" s="69">
        <f t="shared" si="5"/>
        <v>-100934</v>
      </c>
      <c r="W27" s="70"/>
      <c r="X27" s="70">
        <v>-100934</v>
      </c>
      <c r="Y27" s="70"/>
      <c r="Z27" s="70"/>
      <c r="AA27" s="84"/>
    </row>
    <row r="28" spans="1:27" ht="63.75" customHeight="1">
      <c r="A28" s="97"/>
      <c r="B28" s="27"/>
      <c r="C28" s="27"/>
      <c r="D28" s="27"/>
      <c r="E28" s="64" t="s">
        <v>72</v>
      </c>
      <c r="F28" s="69">
        <f t="shared" si="4"/>
        <v>-85980.7</v>
      </c>
      <c r="G28" s="70">
        <f>X28</f>
        <v>-85980.7</v>
      </c>
      <c r="H28" s="82"/>
      <c r="I28" s="82"/>
      <c r="J28" s="69"/>
      <c r="K28" s="84"/>
      <c r="L28" s="84"/>
      <c r="M28" s="70"/>
      <c r="N28" s="84"/>
      <c r="O28" s="84"/>
      <c r="P28" s="84"/>
      <c r="Q28" s="70"/>
      <c r="R28" s="70"/>
      <c r="S28" s="70"/>
      <c r="T28" s="84"/>
      <c r="U28" s="70"/>
      <c r="V28" s="69">
        <f t="shared" si="5"/>
        <v>-85980.7</v>
      </c>
      <c r="W28" s="70"/>
      <c r="X28" s="70">
        <v>-85980.7</v>
      </c>
      <c r="Y28" s="70"/>
      <c r="Z28" s="70"/>
      <c r="AA28" s="84"/>
    </row>
    <row r="29" spans="1:27" ht="63" customHeight="1">
      <c r="A29" s="97">
        <v>2491</v>
      </c>
      <c r="B29" s="27" t="s">
        <v>16</v>
      </c>
      <c r="C29" s="27" t="s">
        <v>112</v>
      </c>
      <c r="D29" s="27" t="s">
        <v>5</v>
      </c>
      <c r="E29" s="62" t="s">
        <v>168</v>
      </c>
      <c r="F29" s="82">
        <f t="shared" si="4"/>
        <v>329474.752</v>
      </c>
      <c r="G29" s="70"/>
      <c r="H29" s="82">
        <f>AA29</f>
        <v>329474.752</v>
      </c>
      <c r="I29" s="82"/>
      <c r="J29" s="69"/>
      <c r="K29" s="84"/>
      <c r="L29" s="84"/>
      <c r="M29" s="70"/>
      <c r="N29" s="84"/>
      <c r="O29" s="84"/>
      <c r="P29" s="84"/>
      <c r="Q29" s="70"/>
      <c r="R29" s="70"/>
      <c r="S29" s="70"/>
      <c r="T29" s="84"/>
      <c r="U29" s="70"/>
      <c r="V29" s="82">
        <f t="shared" si="5"/>
        <v>329474.752</v>
      </c>
      <c r="W29" s="70"/>
      <c r="X29" s="70"/>
      <c r="Y29" s="70"/>
      <c r="Z29" s="70"/>
      <c r="AA29" s="84">
        <v>329474.752</v>
      </c>
    </row>
    <row r="30" spans="1:27" ht="60.75" customHeight="1">
      <c r="A30" s="97">
        <v>2500</v>
      </c>
      <c r="B30" s="50" t="s">
        <v>27</v>
      </c>
      <c r="C30" s="50" t="s">
        <v>60</v>
      </c>
      <c r="D30" s="50" t="s">
        <v>60</v>
      </c>
      <c r="E30" s="31" t="s">
        <v>169</v>
      </c>
      <c r="F30" s="82">
        <f t="shared" si="4"/>
        <v>61906.353</v>
      </c>
      <c r="G30" s="70"/>
      <c r="H30" s="70">
        <f>H32+H35</f>
        <v>61906.353</v>
      </c>
      <c r="I30" s="82">
        <f t="shared" si="1"/>
        <v>11906.353</v>
      </c>
      <c r="J30" s="69"/>
      <c r="K30" s="84"/>
      <c r="L30" s="84">
        <f>L32+L35</f>
        <v>11223.353</v>
      </c>
      <c r="M30" s="70"/>
      <c r="N30" s="84"/>
      <c r="O30" s="84"/>
      <c r="P30" s="84"/>
      <c r="Q30" s="70">
        <f>Q32+Q35</f>
        <v>683</v>
      </c>
      <c r="R30" s="70"/>
      <c r="S30" s="70"/>
      <c r="T30" s="84"/>
      <c r="U30" s="70"/>
      <c r="V30" s="69">
        <f t="shared" si="5"/>
        <v>50000</v>
      </c>
      <c r="W30" s="69"/>
      <c r="X30" s="69"/>
      <c r="Y30" s="69">
        <f>Y32</f>
        <v>50000</v>
      </c>
      <c r="Z30" s="69"/>
      <c r="AA30" s="84">
        <f>AA32+AA35</f>
        <v>0</v>
      </c>
    </row>
    <row r="31" spans="1:27" ht="11.25" customHeight="1">
      <c r="A31" s="97"/>
      <c r="B31" s="50"/>
      <c r="C31" s="50"/>
      <c r="D31" s="50"/>
      <c r="E31" s="66" t="s">
        <v>64</v>
      </c>
      <c r="F31" s="82"/>
      <c r="G31" s="70"/>
      <c r="H31" s="82"/>
      <c r="I31" s="82"/>
      <c r="J31" s="69"/>
      <c r="K31" s="84"/>
      <c r="L31" s="84"/>
      <c r="M31" s="70"/>
      <c r="N31" s="84"/>
      <c r="O31" s="84"/>
      <c r="P31" s="84"/>
      <c r="Q31" s="70"/>
      <c r="R31" s="70"/>
      <c r="S31" s="70"/>
      <c r="T31" s="84"/>
      <c r="U31" s="70"/>
      <c r="V31" s="69"/>
      <c r="W31" s="70"/>
      <c r="X31" s="70"/>
      <c r="Y31" s="70"/>
      <c r="Z31" s="70"/>
      <c r="AA31" s="84"/>
    </row>
    <row r="32" spans="1:27" ht="18.75" customHeight="1">
      <c r="A32" s="97">
        <v>2511</v>
      </c>
      <c r="B32" s="27" t="s">
        <v>27</v>
      </c>
      <c r="C32" s="27" t="s">
        <v>5</v>
      </c>
      <c r="D32" s="27" t="s">
        <v>5</v>
      </c>
      <c r="E32" s="62" t="s">
        <v>28</v>
      </c>
      <c r="F32" s="82">
        <f aca="true" t="shared" si="6" ref="F32:F37">I32+V32</f>
        <v>61223.353</v>
      </c>
      <c r="G32" s="70"/>
      <c r="H32" s="70">
        <f>H33+H34</f>
        <v>61223.353</v>
      </c>
      <c r="I32" s="82">
        <f t="shared" si="1"/>
        <v>11223.353</v>
      </c>
      <c r="J32" s="69"/>
      <c r="K32" s="84"/>
      <c r="L32" s="84">
        <f>L33+L34</f>
        <v>11223.353</v>
      </c>
      <c r="M32" s="70"/>
      <c r="N32" s="84"/>
      <c r="O32" s="84"/>
      <c r="P32" s="84"/>
      <c r="Q32" s="70"/>
      <c r="R32" s="70"/>
      <c r="S32" s="70"/>
      <c r="T32" s="84"/>
      <c r="U32" s="70"/>
      <c r="V32" s="69">
        <f>W32+X32+Y32+Z32+AA32</f>
        <v>50000</v>
      </c>
      <c r="W32" s="70"/>
      <c r="X32" s="70"/>
      <c r="Y32" s="70">
        <f>Y33+Y34</f>
        <v>50000</v>
      </c>
      <c r="Z32" s="70"/>
      <c r="AA32" s="84"/>
    </row>
    <row r="33" spans="1:27" ht="34.5" customHeight="1">
      <c r="A33" s="97"/>
      <c r="B33" s="27"/>
      <c r="C33" s="27"/>
      <c r="D33" s="27"/>
      <c r="E33" s="64" t="s">
        <v>34</v>
      </c>
      <c r="F33" s="82">
        <f t="shared" si="6"/>
        <v>11223.353</v>
      </c>
      <c r="G33" s="70"/>
      <c r="H33" s="82">
        <f t="shared" si="3"/>
        <v>11223.353</v>
      </c>
      <c r="I33" s="82">
        <f t="shared" si="1"/>
        <v>11223.353</v>
      </c>
      <c r="J33" s="69"/>
      <c r="K33" s="84"/>
      <c r="L33" s="92">
        <v>11223.353</v>
      </c>
      <c r="M33" s="69"/>
      <c r="N33" s="82"/>
      <c r="O33" s="82"/>
      <c r="P33" s="84"/>
      <c r="Q33" s="70"/>
      <c r="R33" s="70"/>
      <c r="S33" s="70"/>
      <c r="T33" s="84"/>
      <c r="U33" s="70"/>
      <c r="V33" s="82"/>
      <c r="W33" s="70"/>
      <c r="X33" s="70"/>
      <c r="Y33" s="70"/>
      <c r="Z33" s="70"/>
      <c r="AA33" s="84"/>
    </row>
    <row r="34" spans="1:27" ht="36.75" customHeight="1">
      <c r="A34" s="97"/>
      <c r="B34" s="27"/>
      <c r="C34" s="27"/>
      <c r="D34" s="27"/>
      <c r="E34" s="64" t="s">
        <v>139</v>
      </c>
      <c r="F34" s="69">
        <f t="shared" si="6"/>
        <v>50000</v>
      </c>
      <c r="G34" s="70"/>
      <c r="H34" s="69">
        <f>Y34</f>
        <v>50000</v>
      </c>
      <c r="I34" s="82"/>
      <c r="J34" s="69"/>
      <c r="K34" s="84"/>
      <c r="L34" s="82"/>
      <c r="M34" s="69"/>
      <c r="N34" s="82"/>
      <c r="O34" s="82"/>
      <c r="P34" s="84"/>
      <c r="Q34" s="70"/>
      <c r="R34" s="70"/>
      <c r="S34" s="70"/>
      <c r="T34" s="84"/>
      <c r="U34" s="70"/>
      <c r="V34" s="69">
        <f>W34+X34+Y34+Z34+AA34</f>
        <v>50000</v>
      </c>
      <c r="W34" s="70"/>
      <c r="X34" s="70"/>
      <c r="Y34" s="70">
        <v>50000</v>
      </c>
      <c r="Z34" s="70"/>
      <c r="AA34" s="84"/>
    </row>
    <row r="35" spans="1:27" ht="68.25" customHeight="1">
      <c r="A35" s="97">
        <v>2541</v>
      </c>
      <c r="B35" s="27" t="s">
        <v>27</v>
      </c>
      <c r="C35" s="27" t="s">
        <v>70</v>
      </c>
      <c r="D35" s="27" t="s">
        <v>5</v>
      </c>
      <c r="E35" s="62" t="s">
        <v>170</v>
      </c>
      <c r="F35" s="69">
        <f t="shared" si="6"/>
        <v>683</v>
      </c>
      <c r="G35" s="70"/>
      <c r="H35" s="69">
        <f t="shared" si="3"/>
        <v>683</v>
      </c>
      <c r="I35" s="69">
        <f t="shared" si="1"/>
        <v>683</v>
      </c>
      <c r="J35" s="69"/>
      <c r="K35" s="84"/>
      <c r="L35" s="84"/>
      <c r="M35" s="70"/>
      <c r="N35" s="84"/>
      <c r="O35" s="84"/>
      <c r="P35" s="84"/>
      <c r="Q35" s="70">
        <f>Q36</f>
        <v>683</v>
      </c>
      <c r="R35" s="70"/>
      <c r="S35" s="70"/>
      <c r="T35" s="84"/>
      <c r="U35" s="70"/>
      <c r="V35" s="69"/>
      <c r="W35" s="70"/>
      <c r="X35" s="70"/>
      <c r="Y35" s="70"/>
      <c r="Z35" s="70"/>
      <c r="AA35" s="84"/>
    </row>
    <row r="36" spans="1:27" ht="48.75" customHeight="1">
      <c r="A36" s="97"/>
      <c r="B36" s="27"/>
      <c r="C36" s="27"/>
      <c r="D36" s="27"/>
      <c r="E36" s="64" t="s">
        <v>73</v>
      </c>
      <c r="F36" s="69">
        <f t="shared" si="6"/>
        <v>683</v>
      </c>
      <c r="G36" s="70"/>
      <c r="H36" s="69">
        <f t="shared" si="3"/>
        <v>683</v>
      </c>
      <c r="I36" s="69">
        <f t="shared" si="1"/>
        <v>683</v>
      </c>
      <c r="J36" s="69"/>
      <c r="K36" s="84"/>
      <c r="L36" s="84"/>
      <c r="M36" s="70"/>
      <c r="N36" s="84"/>
      <c r="O36" s="84"/>
      <c r="P36" s="84"/>
      <c r="Q36" s="70">
        <v>683</v>
      </c>
      <c r="R36" s="70"/>
      <c r="S36" s="70"/>
      <c r="T36" s="84"/>
      <c r="U36" s="70"/>
      <c r="V36" s="69"/>
      <c r="W36" s="70"/>
      <c r="X36" s="70"/>
      <c r="Y36" s="70"/>
      <c r="Z36" s="70"/>
      <c r="AA36" s="84"/>
    </row>
    <row r="37" spans="1:27" ht="84.75" customHeight="1">
      <c r="A37" s="97">
        <v>2600</v>
      </c>
      <c r="B37" s="50" t="s">
        <v>30</v>
      </c>
      <c r="C37" s="50" t="s">
        <v>60</v>
      </c>
      <c r="D37" s="50" t="s">
        <v>60</v>
      </c>
      <c r="E37" s="31" t="s">
        <v>171</v>
      </c>
      <c r="F37" s="82">
        <f t="shared" si="6"/>
        <v>28030.734</v>
      </c>
      <c r="G37" s="70">
        <f>G39+G41+G44+G46</f>
        <v>-6000</v>
      </c>
      <c r="H37" s="70">
        <f>H39+H41+H44+H46</f>
        <v>34030.734</v>
      </c>
      <c r="I37" s="82">
        <f>J37+K37+L37+M37+N37+O37+P37+Q37+R37+S37+T37+U37</f>
        <v>5030.734</v>
      </c>
      <c r="J37" s="69"/>
      <c r="K37" s="82">
        <f>K39+K41+K44</f>
        <v>9334.734</v>
      </c>
      <c r="L37" s="82"/>
      <c r="M37" s="69"/>
      <c r="N37" s="82"/>
      <c r="O37" s="69">
        <f>O39+O41+O44</f>
        <v>1696</v>
      </c>
      <c r="P37" s="82"/>
      <c r="Q37" s="69"/>
      <c r="R37" s="69"/>
      <c r="S37" s="69">
        <f>S39+S41+S44</f>
        <v>-6000</v>
      </c>
      <c r="T37" s="82"/>
      <c r="U37" s="69"/>
      <c r="V37" s="69">
        <f>W37+Z37</f>
        <v>23000</v>
      </c>
      <c r="W37" s="69">
        <f>W46</f>
        <v>13000</v>
      </c>
      <c r="X37" s="69"/>
      <c r="Y37" s="69"/>
      <c r="Z37" s="69">
        <f>Z39+Z41+Z44</f>
        <v>10000</v>
      </c>
      <c r="AA37" s="82"/>
    </row>
    <row r="38" spans="1:27" ht="12.75" customHeight="1">
      <c r="A38" s="97"/>
      <c r="B38" s="50"/>
      <c r="C38" s="50"/>
      <c r="D38" s="50"/>
      <c r="E38" s="66" t="s">
        <v>64</v>
      </c>
      <c r="F38" s="82"/>
      <c r="G38" s="70"/>
      <c r="H38" s="82"/>
      <c r="I38" s="82"/>
      <c r="J38" s="69"/>
      <c r="K38" s="84"/>
      <c r="L38" s="84"/>
      <c r="M38" s="70"/>
      <c r="N38" s="84"/>
      <c r="O38" s="70"/>
      <c r="P38" s="84"/>
      <c r="Q38" s="70"/>
      <c r="R38" s="70"/>
      <c r="S38" s="70"/>
      <c r="T38" s="84"/>
      <c r="U38" s="70"/>
      <c r="V38" s="82"/>
      <c r="W38" s="70"/>
      <c r="X38" s="70"/>
      <c r="Y38" s="70"/>
      <c r="Z38" s="70"/>
      <c r="AA38" s="84"/>
    </row>
    <row r="39" spans="1:27" ht="34.5" customHeight="1">
      <c r="A39" s="97">
        <v>2621</v>
      </c>
      <c r="B39" s="27" t="s">
        <v>30</v>
      </c>
      <c r="C39" s="27" t="s">
        <v>8</v>
      </c>
      <c r="D39" s="27" t="s">
        <v>5</v>
      </c>
      <c r="E39" s="62" t="s">
        <v>143</v>
      </c>
      <c r="F39" s="82"/>
      <c r="G39" s="70">
        <f>G40</f>
        <v>-6000</v>
      </c>
      <c r="H39" s="82"/>
      <c r="I39" s="69">
        <f t="shared" si="1"/>
        <v>-6000</v>
      </c>
      <c r="J39" s="69"/>
      <c r="K39" s="84"/>
      <c r="L39" s="84"/>
      <c r="M39" s="70"/>
      <c r="N39" s="84"/>
      <c r="O39" s="70"/>
      <c r="P39" s="84"/>
      <c r="Q39" s="70"/>
      <c r="R39" s="70"/>
      <c r="S39" s="70">
        <f>S40</f>
        <v>-6000</v>
      </c>
      <c r="T39" s="84"/>
      <c r="U39" s="70"/>
      <c r="V39" s="82"/>
      <c r="W39" s="70"/>
      <c r="X39" s="70"/>
      <c r="Y39" s="70"/>
      <c r="Z39" s="70"/>
      <c r="AA39" s="84"/>
    </row>
    <row r="40" spans="1:27" ht="30.75" customHeight="1">
      <c r="A40" s="97"/>
      <c r="B40" s="50"/>
      <c r="C40" s="50"/>
      <c r="D40" s="50"/>
      <c r="E40" s="64" t="s">
        <v>144</v>
      </c>
      <c r="F40" s="82"/>
      <c r="G40" s="70">
        <f>S40</f>
        <v>-6000</v>
      </c>
      <c r="H40" s="82"/>
      <c r="I40" s="69">
        <f t="shared" si="1"/>
        <v>-6000</v>
      </c>
      <c r="J40" s="69"/>
      <c r="K40" s="84"/>
      <c r="L40" s="84"/>
      <c r="M40" s="70"/>
      <c r="N40" s="84"/>
      <c r="O40" s="70"/>
      <c r="P40" s="84"/>
      <c r="Q40" s="70"/>
      <c r="R40" s="70"/>
      <c r="S40" s="70">
        <v>-6000</v>
      </c>
      <c r="T40" s="84"/>
      <c r="U40" s="70"/>
      <c r="V40" s="82"/>
      <c r="W40" s="70"/>
      <c r="X40" s="70"/>
      <c r="Y40" s="70"/>
      <c r="Z40" s="70"/>
      <c r="AA40" s="84"/>
    </row>
    <row r="41" spans="1:27" ht="35.25" customHeight="1">
      <c r="A41" s="97">
        <v>2641</v>
      </c>
      <c r="B41" s="27" t="s">
        <v>30</v>
      </c>
      <c r="C41" s="27" t="s">
        <v>70</v>
      </c>
      <c r="D41" s="27" t="s">
        <v>5</v>
      </c>
      <c r="E41" s="62" t="s">
        <v>74</v>
      </c>
      <c r="F41" s="82">
        <f aca="true" t="shared" si="7" ref="F41:F48">I41+V41</f>
        <v>11030.734</v>
      </c>
      <c r="G41" s="70"/>
      <c r="H41" s="82">
        <f t="shared" si="3"/>
        <v>11030.734</v>
      </c>
      <c r="I41" s="82">
        <f t="shared" si="1"/>
        <v>11030.734</v>
      </c>
      <c r="J41" s="69"/>
      <c r="K41" s="84">
        <f>K42+K43</f>
        <v>9334.734</v>
      </c>
      <c r="L41" s="84"/>
      <c r="M41" s="70"/>
      <c r="N41" s="84"/>
      <c r="O41" s="70">
        <f>O42+O43</f>
        <v>1696</v>
      </c>
      <c r="P41" s="84"/>
      <c r="Q41" s="70"/>
      <c r="R41" s="70"/>
      <c r="S41" s="70"/>
      <c r="T41" s="84"/>
      <c r="U41" s="70"/>
      <c r="V41" s="82"/>
      <c r="W41" s="70"/>
      <c r="X41" s="70"/>
      <c r="Y41" s="70"/>
      <c r="Z41" s="70"/>
      <c r="AA41" s="84"/>
    </row>
    <row r="42" spans="1:27" ht="105" customHeight="1">
      <c r="A42" s="97"/>
      <c r="B42" s="27"/>
      <c r="C42" s="27"/>
      <c r="D42" s="27"/>
      <c r="E42" s="64" t="s">
        <v>32</v>
      </c>
      <c r="F42" s="82">
        <f t="shared" si="7"/>
        <v>9334.734</v>
      </c>
      <c r="G42" s="70"/>
      <c r="H42" s="82">
        <f t="shared" si="3"/>
        <v>9334.734</v>
      </c>
      <c r="I42" s="82">
        <f t="shared" si="1"/>
        <v>9334.734</v>
      </c>
      <c r="J42" s="69"/>
      <c r="K42" s="92">
        <v>9334.734</v>
      </c>
      <c r="L42" s="84"/>
      <c r="M42" s="70"/>
      <c r="N42" s="84"/>
      <c r="O42" s="70"/>
      <c r="P42" s="84"/>
      <c r="Q42" s="70"/>
      <c r="R42" s="70"/>
      <c r="S42" s="70"/>
      <c r="T42" s="84"/>
      <c r="U42" s="70"/>
      <c r="V42" s="82"/>
      <c r="W42" s="70"/>
      <c r="X42" s="70"/>
      <c r="Y42" s="70"/>
      <c r="Z42" s="70"/>
      <c r="AA42" s="84"/>
    </row>
    <row r="43" spans="1:27" ht="103.5" customHeight="1">
      <c r="A43" s="97"/>
      <c r="B43" s="27"/>
      <c r="C43" s="27"/>
      <c r="D43" s="27"/>
      <c r="E43" s="64" t="s">
        <v>172</v>
      </c>
      <c r="F43" s="69">
        <f t="shared" si="7"/>
        <v>1696</v>
      </c>
      <c r="G43" s="70"/>
      <c r="H43" s="69">
        <f t="shared" si="3"/>
        <v>1696</v>
      </c>
      <c r="I43" s="69">
        <f t="shared" si="1"/>
        <v>1696</v>
      </c>
      <c r="J43" s="69"/>
      <c r="K43" s="84"/>
      <c r="L43" s="84"/>
      <c r="M43" s="70"/>
      <c r="N43" s="84"/>
      <c r="O43" s="95">
        <v>1696</v>
      </c>
      <c r="P43" s="84"/>
      <c r="Q43" s="70"/>
      <c r="R43" s="70"/>
      <c r="S43" s="70"/>
      <c r="T43" s="84"/>
      <c r="U43" s="70"/>
      <c r="V43" s="82"/>
      <c r="W43" s="70"/>
      <c r="X43" s="70"/>
      <c r="Y43" s="70"/>
      <c r="Z43" s="70"/>
      <c r="AA43" s="84"/>
    </row>
    <row r="44" spans="1:27" ht="105.75" customHeight="1">
      <c r="A44" s="97">
        <v>2651</v>
      </c>
      <c r="B44" s="27" t="s">
        <v>30</v>
      </c>
      <c r="C44" s="27" t="s">
        <v>17</v>
      </c>
      <c r="D44" s="27" t="s">
        <v>5</v>
      </c>
      <c r="E44" s="62" t="s">
        <v>173</v>
      </c>
      <c r="F44" s="69">
        <f t="shared" si="7"/>
        <v>10000</v>
      </c>
      <c r="G44" s="70"/>
      <c r="H44" s="69">
        <f>H45</f>
        <v>10000</v>
      </c>
      <c r="I44" s="82"/>
      <c r="J44" s="69"/>
      <c r="K44" s="84"/>
      <c r="L44" s="84"/>
      <c r="M44" s="70"/>
      <c r="N44" s="84"/>
      <c r="O44" s="82"/>
      <c r="P44" s="84"/>
      <c r="Q44" s="70"/>
      <c r="R44" s="70"/>
      <c r="S44" s="84"/>
      <c r="T44" s="84"/>
      <c r="U44" s="70"/>
      <c r="V44" s="69">
        <f>W44+X44+Y44+Z44+AA44</f>
        <v>10000</v>
      </c>
      <c r="W44" s="70"/>
      <c r="X44" s="70"/>
      <c r="Y44" s="70"/>
      <c r="Z44" s="70">
        <f>Z45</f>
        <v>10000</v>
      </c>
      <c r="AA44" s="84"/>
    </row>
    <row r="45" spans="1:27" ht="51" customHeight="1">
      <c r="A45" s="97"/>
      <c r="B45" s="27"/>
      <c r="C45" s="27"/>
      <c r="D45" s="27"/>
      <c r="E45" s="76" t="s">
        <v>149</v>
      </c>
      <c r="F45" s="69">
        <f t="shared" si="7"/>
        <v>10000</v>
      </c>
      <c r="G45" s="70"/>
      <c r="H45" s="69">
        <f>Z45</f>
        <v>10000</v>
      </c>
      <c r="I45" s="69"/>
      <c r="J45" s="69"/>
      <c r="K45" s="84"/>
      <c r="L45" s="84"/>
      <c r="M45" s="70"/>
      <c r="N45" s="84"/>
      <c r="O45" s="82"/>
      <c r="P45" s="84"/>
      <c r="Q45" s="70"/>
      <c r="R45" s="70"/>
      <c r="S45" s="84"/>
      <c r="T45" s="84"/>
      <c r="U45" s="70"/>
      <c r="V45" s="69">
        <f>W45+X45+Y45+Z45+AA45</f>
        <v>10000</v>
      </c>
      <c r="W45" s="70"/>
      <c r="X45" s="70"/>
      <c r="Y45" s="70"/>
      <c r="Z45" s="70">
        <v>10000</v>
      </c>
      <c r="AA45" s="84"/>
    </row>
    <row r="46" spans="1:27" ht="89.25" customHeight="1">
      <c r="A46" s="99">
        <v>2661</v>
      </c>
      <c r="B46" s="27" t="s">
        <v>30</v>
      </c>
      <c r="C46" s="27" t="s">
        <v>113</v>
      </c>
      <c r="D46" s="27" t="s">
        <v>5</v>
      </c>
      <c r="E46" s="62" t="s">
        <v>193</v>
      </c>
      <c r="F46" s="69">
        <f t="shared" si="7"/>
        <v>13000</v>
      </c>
      <c r="G46" s="70"/>
      <c r="H46" s="69">
        <f>H47</f>
        <v>13000</v>
      </c>
      <c r="I46" s="69"/>
      <c r="J46" s="69"/>
      <c r="K46" s="84"/>
      <c r="L46" s="84"/>
      <c r="M46" s="70"/>
      <c r="N46" s="84"/>
      <c r="O46" s="82"/>
      <c r="P46" s="84"/>
      <c r="Q46" s="70"/>
      <c r="R46" s="70"/>
      <c r="S46" s="84"/>
      <c r="T46" s="84"/>
      <c r="U46" s="70"/>
      <c r="V46" s="69">
        <f>V47</f>
        <v>13000</v>
      </c>
      <c r="W46" s="70">
        <f>W47</f>
        <v>13000</v>
      </c>
      <c r="X46" s="70"/>
      <c r="Y46" s="70"/>
      <c r="Z46" s="70"/>
      <c r="AA46" s="84"/>
    </row>
    <row r="47" spans="1:27" ht="33" customHeight="1">
      <c r="A47" s="97"/>
      <c r="B47" s="27"/>
      <c r="C47" s="27"/>
      <c r="D47" s="27"/>
      <c r="E47" s="64" t="s">
        <v>194</v>
      </c>
      <c r="F47" s="69">
        <f t="shared" si="7"/>
        <v>13000</v>
      </c>
      <c r="G47" s="70"/>
      <c r="H47" s="69">
        <f>W47</f>
        <v>13000</v>
      </c>
      <c r="I47" s="69"/>
      <c r="J47" s="69"/>
      <c r="K47" s="84"/>
      <c r="L47" s="84"/>
      <c r="M47" s="70"/>
      <c r="N47" s="84"/>
      <c r="O47" s="82"/>
      <c r="P47" s="84"/>
      <c r="Q47" s="70"/>
      <c r="R47" s="70"/>
      <c r="S47" s="84"/>
      <c r="T47" s="84"/>
      <c r="U47" s="70"/>
      <c r="V47" s="69">
        <f>W47</f>
        <v>13000</v>
      </c>
      <c r="W47" s="70">
        <v>13000</v>
      </c>
      <c r="X47" s="70"/>
      <c r="Y47" s="70"/>
      <c r="Z47" s="70"/>
      <c r="AA47" s="84"/>
    </row>
    <row r="48" spans="1:27" ht="48.75" customHeight="1">
      <c r="A48" s="97">
        <v>2800</v>
      </c>
      <c r="B48" s="50" t="s">
        <v>49</v>
      </c>
      <c r="C48" s="50" t="s">
        <v>60</v>
      </c>
      <c r="D48" s="50" t="s">
        <v>60</v>
      </c>
      <c r="E48" s="31" t="s">
        <v>132</v>
      </c>
      <c r="F48" s="87">
        <f t="shared" si="7"/>
        <v>63942</v>
      </c>
      <c r="G48" s="70"/>
      <c r="H48" s="70">
        <f>H50+H52+H55+H58+H65</f>
        <v>63942</v>
      </c>
      <c r="I48" s="69">
        <f t="shared" si="1"/>
        <v>63942</v>
      </c>
      <c r="J48" s="70">
        <f>J52+J55+J58+J65+J50</f>
        <v>1083</v>
      </c>
      <c r="K48" s="84"/>
      <c r="L48" s="84"/>
      <c r="M48" s="70">
        <f>M52+M55+M58+M65+M50</f>
        <v>15000</v>
      </c>
      <c r="N48" s="84"/>
      <c r="O48" s="84"/>
      <c r="P48" s="70">
        <f>P52+P55+P58+P65+P50</f>
        <v>15000</v>
      </c>
      <c r="Q48" s="70">
        <f>Q52+Q55+Q58+Q65+Q50</f>
        <v>29277</v>
      </c>
      <c r="R48" s="70">
        <f>R52+R55+R58+R65+R50</f>
        <v>3582</v>
      </c>
      <c r="S48" s="84"/>
      <c r="T48" s="84"/>
      <c r="U48" s="70"/>
      <c r="V48" s="82"/>
      <c r="W48" s="70"/>
      <c r="X48" s="70"/>
      <c r="Y48" s="70"/>
      <c r="Z48" s="70"/>
      <c r="AA48" s="84"/>
    </row>
    <row r="49" spans="1:27" ht="13.5" customHeight="1">
      <c r="A49" s="97"/>
      <c r="B49" s="50"/>
      <c r="C49" s="50"/>
      <c r="D49" s="50"/>
      <c r="E49" s="66" t="s">
        <v>64</v>
      </c>
      <c r="F49" s="82"/>
      <c r="G49" s="70"/>
      <c r="H49" s="82"/>
      <c r="I49" s="82"/>
      <c r="J49" s="69"/>
      <c r="K49" s="84"/>
      <c r="L49" s="84"/>
      <c r="M49" s="70"/>
      <c r="N49" s="84"/>
      <c r="O49" s="84"/>
      <c r="P49" s="70"/>
      <c r="Q49" s="70"/>
      <c r="R49" s="70"/>
      <c r="S49" s="84"/>
      <c r="T49" s="84"/>
      <c r="U49" s="70"/>
      <c r="V49" s="82"/>
      <c r="W49" s="70"/>
      <c r="X49" s="70"/>
      <c r="Y49" s="70"/>
      <c r="Z49" s="70"/>
      <c r="AA49" s="84"/>
    </row>
    <row r="50" spans="1:27" ht="46.5" customHeight="1">
      <c r="A50" s="97">
        <v>2811</v>
      </c>
      <c r="B50" s="27" t="s">
        <v>49</v>
      </c>
      <c r="C50" s="27" t="s">
        <v>5</v>
      </c>
      <c r="D50" s="27" t="s">
        <v>5</v>
      </c>
      <c r="E50" s="62" t="s">
        <v>141</v>
      </c>
      <c r="F50" s="69">
        <f>I50+V50</f>
        <v>30000</v>
      </c>
      <c r="G50" s="70"/>
      <c r="H50" s="69">
        <f>H51</f>
        <v>30000</v>
      </c>
      <c r="I50" s="69">
        <f t="shared" si="1"/>
        <v>30000</v>
      </c>
      <c r="J50" s="69"/>
      <c r="K50" s="82"/>
      <c r="L50" s="82"/>
      <c r="M50" s="69">
        <f>M51</f>
        <v>15000</v>
      </c>
      <c r="N50" s="82"/>
      <c r="O50" s="82"/>
      <c r="P50" s="69">
        <f>P51</f>
        <v>15000</v>
      </c>
      <c r="Q50" s="69"/>
      <c r="R50" s="69"/>
      <c r="S50" s="82"/>
      <c r="T50" s="82"/>
      <c r="U50" s="69"/>
      <c r="V50" s="82"/>
      <c r="W50" s="69"/>
      <c r="X50" s="69"/>
      <c r="Y50" s="69"/>
      <c r="Z50" s="69"/>
      <c r="AA50" s="82"/>
    </row>
    <row r="51" spans="1:27" ht="35.25" customHeight="1">
      <c r="A51" s="97"/>
      <c r="B51" s="50"/>
      <c r="C51" s="50"/>
      <c r="D51" s="50"/>
      <c r="E51" s="64" t="s">
        <v>142</v>
      </c>
      <c r="F51" s="69">
        <f>I51+V51</f>
        <v>30000</v>
      </c>
      <c r="G51" s="70"/>
      <c r="H51" s="69">
        <f>M51+P51</f>
        <v>30000</v>
      </c>
      <c r="I51" s="69">
        <f t="shared" si="1"/>
        <v>30000</v>
      </c>
      <c r="J51" s="69"/>
      <c r="K51" s="84"/>
      <c r="L51" s="84"/>
      <c r="M51" s="70">
        <v>15000</v>
      </c>
      <c r="N51" s="84"/>
      <c r="O51" s="84"/>
      <c r="P51" s="70">
        <v>15000</v>
      </c>
      <c r="Q51" s="70"/>
      <c r="R51" s="70"/>
      <c r="S51" s="84"/>
      <c r="T51" s="84"/>
      <c r="U51" s="70"/>
      <c r="V51" s="82"/>
      <c r="W51" s="70"/>
      <c r="X51" s="70"/>
      <c r="Y51" s="70"/>
      <c r="Z51" s="70"/>
      <c r="AA51" s="84"/>
    </row>
    <row r="52" spans="1:27" ht="20.25" customHeight="1">
      <c r="A52" s="97">
        <v>2821</v>
      </c>
      <c r="B52" s="27" t="s">
        <v>49</v>
      </c>
      <c r="C52" s="27" t="s">
        <v>8</v>
      </c>
      <c r="D52" s="27" t="s">
        <v>5</v>
      </c>
      <c r="E52" s="62" t="s">
        <v>75</v>
      </c>
      <c r="F52" s="69">
        <f>I52+V52</f>
        <v>2842</v>
      </c>
      <c r="G52" s="70"/>
      <c r="H52" s="69">
        <f t="shared" si="3"/>
        <v>2842</v>
      </c>
      <c r="I52" s="69">
        <f t="shared" si="1"/>
        <v>2842</v>
      </c>
      <c r="J52" s="70">
        <f>J53+J54</f>
        <v>361</v>
      </c>
      <c r="K52" s="84"/>
      <c r="L52" s="84"/>
      <c r="M52" s="70"/>
      <c r="N52" s="84"/>
      <c r="O52" s="84"/>
      <c r="P52" s="84"/>
      <c r="Q52" s="70">
        <f>Q53+Q54</f>
        <v>2481</v>
      </c>
      <c r="R52" s="70"/>
      <c r="S52" s="84"/>
      <c r="T52" s="84"/>
      <c r="U52" s="70"/>
      <c r="V52" s="82"/>
      <c r="W52" s="70"/>
      <c r="X52" s="70"/>
      <c r="Y52" s="70"/>
      <c r="Z52" s="70"/>
      <c r="AA52" s="84"/>
    </row>
    <row r="53" spans="1:27" ht="88.5" customHeight="1">
      <c r="A53" s="97"/>
      <c r="B53" s="27"/>
      <c r="C53" s="27"/>
      <c r="D53" s="27"/>
      <c r="E53" s="64" t="s">
        <v>76</v>
      </c>
      <c r="F53" s="69">
        <f>I53+V53</f>
        <v>2481</v>
      </c>
      <c r="G53" s="70"/>
      <c r="H53" s="69">
        <f t="shared" si="3"/>
        <v>2481</v>
      </c>
      <c r="I53" s="69">
        <f t="shared" si="1"/>
        <v>2481</v>
      </c>
      <c r="J53" s="69"/>
      <c r="K53" s="84"/>
      <c r="L53" s="84"/>
      <c r="M53" s="70"/>
      <c r="N53" s="84"/>
      <c r="O53" s="84"/>
      <c r="P53" s="84"/>
      <c r="Q53" s="70">
        <v>2481</v>
      </c>
      <c r="R53" s="70"/>
      <c r="S53" s="84"/>
      <c r="T53" s="84"/>
      <c r="U53" s="70"/>
      <c r="V53" s="82"/>
      <c r="W53" s="70"/>
      <c r="X53" s="70"/>
      <c r="Y53" s="70"/>
      <c r="Z53" s="70"/>
      <c r="AA53" s="84"/>
    </row>
    <row r="54" spans="1:27" ht="45.75" customHeight="1">
      <c r="A54" s="97"/>
      <c r="B54" s="27"/>
      <c r="C54" s="27"/>
      <c r="D54" s="27"/>
      <c r="E54" s="64" t="s">
        <v>77</v>
      </c>
      <c r="F54" s="69">
        <f aca="true" t="shared" si="8" ref="F54:F72">I54+V54</f>
        <v>361</v>
      </c>
      <c r="G54" s="70"/>
      <c r="H54" s="69">
        <f t="shared" si="3"/>
        <v>361</v>
      </c>
      <c r="I54" s="69">
        <f t="shared" si="1"/>
        <v>361</v>
      </c>
      <c r="J54" s="69">
        <v>361</v>
      </c>
      <c r="K54" s="84"/>
      <c r="L54" s="84"/>
      <c r="M54" s="70"/>
      <c r="N54" s="84"/>
      <c r="O54" s="84"/>
      <c r="P54" s="84"/>
      <c r="Q54" s="70"/>
      <c r="R54" s="70"/>
      <c r="S54" s="84"/>
      <c r="T54" s="84"/>
      <c r="U54" s="70"/>
      <c r="V54" s="82"/>
      <c r="W54" s="70"/>
      <c r="X54" s="70"/>
      <c r="Y54" s="70"/>
      <c r="Z54" s="70"/>
      <c r="AA54" s="84"/>
    </row>
    <row r="55" spans="1:27" ht="36.75" customHeight="1">
      <c r="A55" s="97">
        <v>2822</v>
      </c>
      <c r="B55" s="27" t="s">
        <v>49</v>
      </c>
      <c r="C55" s="27" t="s">
        <v>8</v>
      </c>
      <c r="D55" s="27" t="s">
        <v>8</v>
      </c>
      <c r="E55" s="62" t="s">
        <v>78</v>
      </c>
      <c r="F55" s="69">
        <f t="shared" si="8"/>
        <v>4711</v>
      </c>
      <c r="G55" s="70"/>
      <c r="H55" s="69">
        <f t="shared" si="3"/>
        <v>4711</v>
      </c>
      <c r="I55" s="69">
        <f t="shared" si="1"/>
        <v>4711</v>
      </c>
      <c r="J55" s="69"/>
      <c r="K55" s="84"/>
      <c r="L55" s="84"/>
      <c r="M55" s="70"/>
      <c r="N55" s="84"/>
      <c r="O55" s="84"/>
      <c r="P55" s="84"/>
      <c r="Q55" s="70">
        <f>Q56+Q57</f>
        <v>4711</v>
      </c>
      <c r="R55" s="70"/>
      <c r="S55" s="84"/>
      <c r="T55" s="84"/>
      <c r="U55" s="70"/>
      <c r="V55" s="82"/>
      <c r="W55" s="70"/>
      <c r="X55" s="70"/>
      <c r="Y55" s="70"/>
      <c r="Z55" s="70"/>
      <c r="AA55" s="84"/>
    </row>
    <row r="56" spans="1:27" ht="84" customHeight="1">
      <c r="A56" s="97"/>
      <c r="B56" s="27"/>
      <c r="C56" s="27"/>
      <c r="D56" s="27"/>
      <c r="E56" s="64" t="s">
        <v>79</v>
      </c>
      <c r="F56" s="69">
        <f t="shared" si="8"/>
        <v>3072</v>
      </c>
      <c r="G56" s="70"/>
      <c r="H56" s="69">
        <f t="shared" si="3"/>
        <v>3072</v>
      </c>
      <c r="I56" s="69">
        <f t="shared" si="1"/>
        <v>3072</v>
      </c>
      <c r="J56" s="69"/>
      <c r="K56" s="84"/>
      <c r="L56" s="84"/>
      <c r="M56" s="70"/>
      <c r="N56" s="84"/>
      <c r="O56" s="84"/>
      <c r="P56" s="84"/>
      <c r="Q56" s="70">
        <v>3072</v>
      </c>
      <c r="R56" s="70"/>
      <c r="S56" s="84"/>
      <c r="T56" s="84"/>
      <c r="U56" s="70"/>
      <c r="V56" s="82"/>
      <c r="W56" s="70"/>
      <c r="X56" s="70"/>
      <c r="Y56" s="70"/>
      <c r="Z56" s="70"/>
      <c r="AA56" s="84"/>
    </row>
    <row r="57" spans="1:27" ht="61.5" customHeight="1">
      <c r="A57" s="97"/>
      <c r="B57" s="27"/>
      <c r="C57" s="27"/>
      <c r="D57" s="27"/>
      <c r="E57" s="64" t="s">
        <v>80</v>
      </c>
      <c r="F57" s="69">
        <f t="shared" si="8"/>
        <v>1639</v>
      </c>
      <c r="G57" s="70"/>
      <c r="H57" s="69">
        <f t="shared" si="3"/>
        <v>1639</v>
      </c>
      <c r="I57" s="69">
        <f t="shared" si="1"/>
        <v>1639</v>
      </c>
      <c r="J57" s="69"/>
      <c r="K57" s="84"/>
      <c r="L57" s="84"/>
      <c r="M57" s="70"/>
      <c r="N57" s="84"/>
      <c r="O57" s="84"/>
      <c r="P57" s="84"/>
      <c r="Q57" s="70">
        <v>1639</v>
      </c>
      <c r="R57" s="70"/>
      <c r="S57" s="84"/>
      <c r="T57" s="84"/>
      <c r="U57" s="70"/>
      <c r="V57" s="82"/>
      <c r="W57" s="70"/>
      <c r="X57" s="70"/>
      <c r="Y57" s="70"/>
      <c r="Z57" s="70"/>
      <c r="AA57" s="84"/>
    </row>
    <row r="58" spans="1:27" ht="51" customHeight="1">
      <c r="A58" s="97">
        <v>2823</v>
      </c>
      <c r="B58" s="27" t="s">
        <v>49</v>
      </c>
      <c r="C58" s="27" t="s">
        <v>8</v>
      </c>
      <c r="D58" s="27" t="s">
        <v>65</v>
      </c>
      <c r="E58" s="62" t="s">
        <v>81</v>
      </c>
      <c r="F58" s="69">
        <f t="shared" si="8"/>
        <v>7446</v>
      </c>
      <c r="G58" s="70"/>
      <c r="H58" s="69">
        <f t="shared" si="3"/>
        <v>7446</v>
      </c>
      <c r="I58" s="69">
        <f t="shared" si="1"/>
        <v>7446</v>
      </c>
      <c r="J58" s="70">
        <f>J59+J60+J61+J62+J63+J64</f>
        <v>722</v>
      </c>
      <c r="K58" s="84"/>
      <c r="L58" s="84"/>
      <c r="M58" s="70"/>
      <c r="N58" s="84"/>
      <c r="O58" s="84"/>
      <c r="P58" s="84"/>
      <c r="Q58" s="70">
        <f>Q59+Q60+Q61+Q62+Q63+Q64</f>
        <v>3142</v>
      </c>
      <c r="R58" s="70">
        <f>R59+R60+R61+R62+R63+R64</f>
        <v>3582</v>
      </c>
      <c r="S58" s="84"/>
      <c r="T58" s="84"/>
      <c r="U58" s="70"/>
      <c r="V58" s="82"/>
      <c r="W58" s="70"/>
      <c r="X58" s="70"/>
      <c r="Y58" s="70"/>
      <c r="Z58" s="70"/>
      <c r="AA58" s="84"/>
    </row>
    <row r="59" spans="1:27" ht="42" customHeight="1">
      <c r="A59" s="97"/>
      <c r="B59" s="27"/>
      <c r="C59" s="27"/>
      <c r="D59" s="27"/>
      <c r="E59" s="64" t="s">
        <v>82</v>
      </c>
      <c r="F59" s="69">
        <f t="shared" si="8"/>
        <v>683</v>
      </c>
      <c r="G59" s="70"/>
      <c r="H59" s="69">
        <f t="shared" si="3"/>
        <v>683</v>
      </c>
      <c r="I59" s="69">
        <f t="shared" si="1"/>
        <v>683</v>
      </c>
      <c r="J59" s="69"/>
      <c r="K59" s="84"/>
      <c r="L59" s="84"/>
      <c r="M59" s="70"/>
      <c r="N59" s="84"/>
      <c r="O59" s="84"/>
      <c r="P59" s="84"/>
      <c r="Q59" s="70">
        <v>683</v>
      </c>
      <c r="R59" s="70"/>
      <c r="S59" s="84"/>
      <c r="T59" s="84"/>
      <c r="U59" s="70"/>
      <c r="V59" s="82"/>
      <c r="W59" s="70"/>
      <c r="X59" s="70"/>
      <c r="Y59" s="70"/>
      <c r="Z59" s="70"/>
      <c r="AA59" s="84"/>
    </row>
    <row r="60" spans="1:27" ht="42" customHeight="1">
      <c r="A60" s="97"/>
      <c r="B60" s="27"/>
      <c r="C60" s="27"/>
      <c r="D60" s="27"/>
      <c r="E60" s="64" t="s">
        <v>83</v>
      </c>
      <c r="F60" s="69">
        <f t="shared" si="8"/>
        <v>683</v>
      </c>
      <c r="G60" s="70"/>
      <c r="H60" s="69">
        <f t="shared" si="3"/>
        <v>683</v>
      </c>
      <c r="I60" s="69">
        <f t="shared" si="1"/>
        <v>683</v>
      </c>
      <c r="J60" s="69"/>
      <c r="K60" s="84"/>
      <c r="L60" s="84"/>
      <c r="M60" s="70"/>
      <c r="N60" s="84"/>
      <c r="O60" s="85"/>
      <c r="P60" s="84"/>
      <c r="Q60" s="70">
        <v>683</v>
      </c>
      <c r="R60" s="70"/>
      <c r="S60" s="84"/>
      <c r="T60" s="84"/>
      <c r="U60" s="70"/>
      <c r="V60" s="82"/>
      <c r="W60" s="70"/>
      <c r="X60" s="70"/>
      <c r="Y60" s="70"/>
      <c r="Z60" s="70"/>
      <c r="AA60" s="84"/>
    </row>
    <row r="61" spans="1:27" ht="73.5" customHeight="1">
      <c r="A61" s="97"/>
      <c r="B61" s="27"/>
      <c r="C61" s="27"/>
      <c r="D61" s="27"/>
      <c r="E61" s="64" t="s">
        <v>84</v>
      </c>
      <c r="F61" s="69">
        <f t="shared" si="8"/>
        <v>1776</v>
      </c>
      <c r="G61" s="70"/>
      <c r="H61" s="69">
        <f t="shared" si="3"/>
        <v>1776</v>
      </c>
      <c r="I61" s="69">
        <f t="shared" si="1"/>
        <v>1776</v>
      </c>
      <c r="J61" s="69"/>
      <c r="K61" s="84"/>
      <c r="L61" s="84"/>
      <c r="M61" s="70"/>
      <c r="N61" s="84"/>
      <c r="O61" s="84"/>
      <c r="P61" s="84"/>
      <c r="Q61" s="70">
        <v>1776</v>
      </c>
      <c r="R61" s="70"/>
      <c r="S61" s="84"/>
      <c r="T61" s="84"/>
      <c r="U61" s="70"/>
      <c r="V61" s="82"/>
      <c r="W61" s="70"/>
      <c r="X61" s="70"/>
      <c r="Y61" s="70"/>
      <c r="Z61" s="70"/>
      <c r="AA61" s="84"/>
    </row>
    <row r="62" spans="1:27" ht="73.5" customHeight="1">
      <c r="A62" s="97"/>
      <c r="B62" s="27"/>
      <c r="C62" s="27"/>
      <c r="D62" s="27"/>
      <c r="E62" s="64" t="s">
        <v>148</v>
      </c>
      <c r="F62" s="69">
        <f t="shared" si="8"/>
        <v>3134</v>
      </c>
      <c r="G62" s="70"/>
      <c r="H62" s="69">
        <f t="shared" si="3"/>
        <v>3134</v>
      </c>
      <c r="I62" s="69">
        <f t="shared" si="1"/>
        <v>3134</v>
      </c>
      <c r="J62" s="69"/>
      <c r="K62" s="84"/>
      <c r="L62" s="84"/>
      <c r="M62" s="70"/>
      <c r="N62" s="84"/>
      <c r="O62" s="84"/>
      <c r="P62" s="84"/>
      <c r="Q62" s="70"/>
      <c r="R62" s="70">
        <v>3134</v>
      </c>
      <c r="S62" s="84"/>
      <c r="T62" s="84"/>
      <c r="U62" s="70"/>
      <c r="V62" s="82"/>
      <c r="W62" s="70"/>
      <c r="X62" s="70"/>
      <c r="Y62" s="70"/>
      <c r="Z62" s="70"/>
      <c r="AA62" s="84"/>
    </row>
    <row r="63" spans="1:27" ht="71.25" customHeight="1">
      <c r="A63" s="97"/>
      <c r="B63" s="27"/>
      <c r="C63" s="27"/>
      <c r="D63" s="27"/>
      <c r="E63" s="64" t="s">
        <v>85</v>
      </c>
      <c r="F63" s="69">
        <f t="shared" si="8"/>
        <v>448</v>
      </c>
      <c r="G63" s="70"/>
      <c r="H63" s="69">
        <f t="shared" si="3"/>
        <v>448</v>
      </c>
      <c r="I63" s="69">
        <f t="shared" si="1"/>
        <v>448</v>
      </c>
      <c r="J63" s="69"/>
      <c r="K63" s="84"/>
      <c r="L63" s="84"/>
      <c r="M63" s="70"/>
      <c r="N63" s="84"/>
      <c r="O63" s="84"/>
      <c r="P63" s="84"/>
      <c r="Q63" s="70"/>
      <c r="R63" s="70">
        <v>448</v>
      </c>
      <c r="S63" s="84"/>
      <c r="T63" s="84"/>
      <c r="U63" s="70"/>
      <c r="V63" s="82"/>
      <c r="W63" s="70"/>
      <c r="X63" s="70"/>
      <c r="Y63" s="70"/>
      <c r="Z63" s="70"/>
      <c r="AA63" s="84"/>
    </row>
    <row r="64" spans="1:27" ht="46.5" customHeight="1">
      <c r="A64" s="97"/>
      <c r="B64" s="27"/>
      <c r="C64" s="27"/>
      <c r="D64" s="27"/>
      <c r="E64" s="64" t="s">
        <v>86</v>
      </c>
      <c r="F64" s="69">
        <f t="shared" si="8"/>
        <v>722</v>
      </c>
      <c r="G64" s="70"/>
      <c r="H64" s="69">
        <f t="shared" si="3"/>
        <v>722</v>
      </c>
      <c r="I64" s="69">
        <f t="shared" si="1"/>
        <v>722</v>
      </c>
      <c r="J64" s="69">
        <v>722</v>
      </c>
      <c r="K64" s="84"/>
      <c r="L64" s="84"/>
      <c r="M64" s="70"/>
      <c r="N64" s="84"/>
      <c r="O64" s="84"/>
      <c r="P64" s="84"/>
      <c r="Q64" s="70"/>
      <c r="R64" s="70"/>
      <c r="S64" s="84"/>
      <c r="T64" s="84"/>
      <c r="U64" s="70"/>
      <c r="V64" s="82"/>
      <c r="W64" s="70"/>
      <c r="X64" s="70"/>
      <c r="Y64" s="70"/>
      <c r="Z64" s="70"/>
      <c r="AA64" s="84"/>
    </row>
    <row r="65" spans="1:27" ht="45.75" customHeight="1">
      <c r="A65" s="97">
        <v>2824</v>
      </c>
      <c r="B65" s="27" t="s">
        <v>49</v>
      </c>
      <c r="C65" s="27" t="s">
        <v>8</v>
      </c>
      <c r="D65" s="27" t="s">
        <v>70</v>
      </c>
      <c r="E65" s="62" t="s">
        <v>87</v>
      </c>
      <c r="F65" s="69">
        <f t="shared" si="8"/>
        <v>18943</v>
      </c>
      <c r="G65" s="70"/>
      <c r="H65" s="70">
        <f>H66+H67+H68+H69+H70+H71</f>
        <v>18943</v>
      </c>
      <c r="I65" s="69">
        <f t="shared" si="1"/>
        <v>18943</v>
      </c>
      <c r="J65" s="70"/>
      <c r="K65" s="84"/>
      <c r="L65" s="84"/>
      <c r="M65" s="70"/>
      <c r="N65" s="84"/>
      <c r="O65" s="84"/>
      <c r="P65" s="84"/>
      <c r="Q65" s="70">
        <f>Q66+Q67+Q68+Q69+Q70+Q71</f>
        <v>18943</v>
      </c>
      <c r="R65" s="70"/>
      <c r="S65" s="84"/>
      <c r="T65" s="84"/>
      <c r="U65" s="70"/>
      <c r="V65" s="82"/>
      <c r="W65" s="70"/>
      <c r="X65" s="70"/>
      <c r="Y65" s="70"/>
      <c r="Z65" s="70"/>
      <c r="AA65" s="84"/>
    </row>
    <row r="66" spans="1:27" ht="45" customHeight="1">
      <c r="A66" s="97"/>
      <c r="B66" s="27"/>
      <c r="C66" s="27"/>
      <c r="D66" s="27"/>
      <c r="E66" s="64" t="s">
        <v>88</v>
      </c>
      <c r="F66" s="69">
        <f t="shared" si="8"/>
        <v>5220</v>
      </c>
      <c r="G66" s="70"/>
      <c r="H66" s="82">
        <f t="shared" si="3"/>
        <v>5220</v>
      </c>
      <c r="I66" s="82">
        <f t="shared" si="1"/>
        <v>5220</v>
      </c>
      <c r="J66" s="69"/>
      <c r="K66" s="84"/>
      <c r="L66" s="84"/>
      <c r="M66" s="70"/>
      <c r="N66" s="84"/>
      <c r="O66" s="84"/>
      <c r="P66" s="84"/>
      <c r="Q66" s="70">
        <v>5220</v>
      </c>
      <c r="R66" s="70"/>
      <c r="S66" s="84"/>
      <c r="T66" s="84"/>
      <c r="U66" s="70"/>
      <c r="V66" s="82"/>
      <c r="W66" s="70"/>
      <c r="X66" s="70"/>
      <c r="Y66" s="70"/>
      <c r="Z66" s="70"/>
      <c r="AA66" s="84"/>
    </row>
    <row r="67" spans="1:27" ht="42" customHeight="1">
      <c r="A67" s="97"/>
      <c r="B67" s="27"/>
      <c r="C67" s="27"/>
      <c r="D67" s="27"/>
      <c r="E67" s="64" t="s">
        <v>89</v>
      </c>
      <c r="F67" s="69">
        <f t="shared" si="8"/>
        <v>1670</v>
      </c>
      <c r="G67" s="70"/>
      <c r="H67" s="82">
        <f t="shared" si="3"/>
        <v>1670</v>
      </c>
      <c r="I67" s="82">
        <f t="shared" si="1"/>
        <v>1670</v>
      </c>
      <c r="J67" s="69"/>
      <c r="K67" s="84"/>
      <c r="L67" s="84"/>
      <c r="M67" s="70"/>
      <c r="N67" s="84"/>
      <c r="O67" s="84"/>
      <c r="P67" s="84"/>
      <c r="Q67" s="70">
        <v>1670</v>
      </c>
      <c r="R67" s="70"/>
      <c r="S67" s="84"/>
      <c r="T67" s="84"/>
      <c r="U67" s="70"/>
      <c r="V67" s="82"/>
      <c r="W67" s="70"/>
      <c r="X67" s="70"/>
      <c r="Y67" s="70"/>
      <c r="Z67" s="70"/>
      <c r="AA67" s="84"/>
    </row>
    <row r="68" spans="1:27" ht="31.5" customHeight="1">
      <c r="A68" s="97"/>
      <c r="B68" s="27"/>
      <c r="C68" s="27"/>
      <c r="D68" s="27"/>
      <c r="E68" s="64" t="s">
        <v>90</v>
      </c>
      <c r="F68" s="69">
        <f t="shared" si="8"/>
        <v>1640</v>
      </c>
      <c r="G68" s="70"/>
      <c r="H68" s="82">
        <f t="shared" si="3"/>
        <v>1640</v>
      </c>
      <c r="I68" s="82">
        <f t="shared" si="1"/>
        <v>1640</v>
      </c>
      <c r="J68" s="69"/>
      <c r="K68" s="84"/>
      <c r="L68" s="84"/>
      <c r="M68" s="70"/>
      <c r="N68" s="84"/>
      <c r="O68" s="84"/>
      <c r="P68" s="84"/>
      <c r="Q68" s="70">
        <v>1640</v>
      </c>
      <c r="R68" s="70"/>
      <c r="S68" s="84"/>
      <c r="T68" s="84"/>
      <c r="U68" s="70"/>
      <c r="V68" s="82"/>
      <c r="W68" s="70"/>
      <c r="X68" s="70"/>
      <c r="Y68" s="70"/>
      <c r="Z68" s="70"/>
      <c r="AA68" s="84"/>
    </row>
    <row r="69" spans="1:27" ht="63.75" customHeight="1">
      <c r="A69" s="97"/>
      <c r="B69" s="27"/>
      <c r="C69" s="27"/>
      <c r="D69" s="27"/>
      <c r="E69" s="64" t="s">
        <v>91</v>
      </c>
      <c r="F69" s="69">
        <f t="shared" si="8"/>
        <v>1093</v>
      </c>
      <c r="G69" s="70"/>
      <c r="H69" s="82">
        <f t="shared" si="3"/>
        <v>1093</v>
      </c>
      <c r="I69" s="82">
        <f t="shared" si="1"/>
        <v>1093</v>
      </c>
      <c r="J69" s="69"/>
      <c r="K69" s="84"/>
      <c r="L69" s="84"/>
      <c r="M69" s="70"/>
      <c r="N69" s="84"/>
      <c r="O69" s="84"/>
      <c r="P69" s="84"/>
      <c r="Q69" s="70">
        <v>1093</v>
      </c>
      <c r="R69" s="70"/>
      <c r="S69" s="84"/>
      <c r="T69" s="84"/>
      <c r="U69" s="70"/>
      <c r="V69" s="82"/>
      <c r="W69" s="70"/>
      <c r="X69" s="70"/>
      <c r="Y69" s="70"/>
      <c r="Z69" s="70"/>
      <c r="AA69" s="84"/>
    </row>
    <row r="70" spans="1:27" ht="33.75" customHeight="1">
      <c r="A70" s="97"/>
      <c r="B70" s="27"/>
      <c r="C70" s="27"/>
      <c r="D70" s="27"/>
      <c r="E70" s="64" t="s">
        <v>92</v>
      </c>
      <c r="F70" s="69">
        <f t="shared" si="8"/>
        <v>547</v>
      </c>
      <c r="G70" s="70"/>
      <c r="H70" s="82">
        <f t="shared" si="3"/>
        <v>547</v>
      </c>
      <c r="I70" s="82">
        <f t="shared" si="1"/>
        <v>547</v>
      </c>
      <c r="J70" s="69"/>
      <c r="K70" s="84"/>
      <c r="L70" s="84"/>
      <c r="M70" s="70"/>
      <c r="N70" s="84"/>
      <c r="O70" s="84"/>
      <c r="P70" s="84"/>
      <c r="Q70" s="70">
        <v>547</v>
      </c>
      <c r="R70" s="70"/>
      <c r="S70" s="84"/>
      <c r="T70" s="84"/>
      <c r="U70" s="70"/>
      <c r="V70" s="82"/>
      <c r="W70" s="70"/>
      <c r="X70" s="70"/>
      <c r="Y70" s="70"/>
      <c r="Z70" s="70"/>
      <c r="AA70" s="84"/>
    </row>
    <row r="71" spans="1:27" ht="102" customHeight="1">
      <c r="A71" s="97"/>
      <c r="B71" s="27"/>
      <c r="C71" s="27"/>
      <c r="D71" s="27"/>
      <c r="E71" s="64" t="s">
        <v>93</v>
      </c>
      <c r="F71" s="69">
        <f t="shared" si="8"/>
        <v>8773</v>
      </c>
      <c r="G71" s="70"/>
      <c r="H71" s="82">
        <f t="shared" si="3"/>
        <v>8773</v>
      </c>
      <c r="I71" s="82">
        <f t="shared" si="1"/>
        <v>8773</v>
      </c>
      <c r="J71" s="69"/>
      <c r="K71" s="84"/>
      <c r="L71" s="84"/>
      <c r="M71" s="70"/>
      <c r="N71" s="84"/>
      <c r="O71" s="84"/>
      <c r="P71" s="84"/>
      <c r="Q71" s="70">
        <v>8773</v>
      </c>
      <c r="R71" s="70"/>
      <c r="S71" s="84"/>
      <c r="T71" s="84"/>
      <c r="U71" s="70"/>
      <c r="V71" s="82"/>
      <c r="W71" s="70"/>
      <c r="X71" s="70"/>
      <c r="Y71" s="70"/>
      <c r="Z71" s="70"/>
      <c r="AA71" s="84"/>
    </row>
    <row r="72" spans="1:27" ht="18" customHeight="1">
      <c r="A72" s="97">
        <v>2900</v>
      </c>
      <c r="B72" s="50" t="s">
        <v>20</v>
      </c>
      <c r="C72" s="50" t="s">
        <v>60</v>
      </c>
      <c r="D72" s="50" t="s">
        <v>60</v>
      </c>
      <c r="E72" s="31" t="s">
        <v>133</v>
      </c>
      <c r="F72" s="69">
        <f t="shared" si="8"/>
        <v>104691.2</v>
      </c>
      <c r="G72" s="70"/>
      <c r="H72" s="69">
        <f t="shared" si="3"/>
        <v>104691.2</v>
      </c>
      <c r="I72" s="69">
        <f t="shared" si="1"/>
        <v>104691.2</v>
      </c>
      <c r="J72" s="70">
        <f>J74+J97</f>
        <v>1361</v>
      </c>
      <c r="K72" s="84"/>
      <c r="L72" s="84"/>
      <c r="M72" s="70"/>
      <c r="N72" s="84"/>
      <c r="O72" s="84"/>
      <c r="P72" s="84"/>
      <c r="Q72" s="70">
        <f>Q74+Q97</f>
        <v>101879.2</v>
      </c>
      <c r="R72" s="70">
        <f>R74+R97</f>
        <v>1451</v>
      </c>
      <c r="S72" s="84"/>
      <c r="T72" s="84"/>
      <c r="U72" s="70"/>
      <c r="V72" s="82"/>
      <c r="W72" s="70"/>
      <c r="X72" s="70"/>
      <c r="Y72" s="70"/>
      <c r="Z72" s="70"/>
      <c r="AA72" s="84"/>
    </row>
    <row r="73" spans="1:27" ht="11.25" customHeight="1">
      <c r="A73" s="97"/>
      <c r="B73" s="50"/>
      <c r="C73" s="50"/>
      <c r="D73" s="50"/>
      <c r="E73" s="66" t="s">
        <v>64</v>
      </c>
      <c r="F73" s="69"/>
      <c r="G73" s="70"/>
      <c r="H73" s="69"/>
      <c r="I73" s="69"/>
      <c r="J73" s="69"/>
      <c r="K73" s="84"/>
      <c r="L73" s="84"/>
      <c r="M73" s="70"/>
      <c r="N73" s="84"/>
      <c r="O73" s="84"/>
      <c r="P73" s="84"/>
      <c r="Q73" s="70"/>
      <c r="R73" s="70"/>
      <c r="S73" s="84"/>
      <c r="T73" s="84"/>
      <c r="U73" s="70"/>
      <c r="V73" s="82"/>
      <c r="W73" s="70"/>
      <c r="X73" s="70"/>
      <c r="Y73" s="70"/>
      <c r="Z73" s="70"/>
      <c r="AA73" s="84"/>
    </row>
    <row r="74" spans="1:27" ht="33" customHeight="1">
      <c r="A74" s="97">
        <v>2911</v>
      </c>
      <c r="B74" s="27" t="s">
        <v>20</v>
      </c>
      <c r="C74" s="27" t="s">
        <v>5</v>
      </c>
      <c r="D74" s="27" t="s">
        <v>5</v>
      </c>
      <c r="E74" s="62" t="s">
        <v>40</v>
      </c>
      <c r="F74" s="69">
        <f aca="true" t="shared" si="9" ref="F74:F120">I74+V74</f>
        <v>37978</v>
      </c>
      <c r="G74" s="70"/>
      <c r="H74" s="69">
        <f t="shared" si="3"/>
        <v>37978</v>
      </c>
      <c r="I74" s="69">
        <f t="shared" si="1"/>
        <v>37978</v>
      </c>
      <c r="J74" s="69"/>
      <c r="K74" s="84"/>
      <c r="L74" s="84"/>
      <c r="M74" s="70"/>
      <c r="N74" s="84"/>
      <c r="O74" s="84"/>
      <c r="P74" s="84"/>
      <c r="Q74" s="70">
        <f>SUM(Q75:Q96)</f>
        <v>36527</v>
      </c>
      <c r="R74" s="70">
        <f>SUM(R75:R96)</f>
        <v>1451</v>
      </c>
      <c r="S74" s="84"/>
      <c r="T74" s="84"/>
      <c r="U74" s="70"/>
      <c r="V74" s="82"/>
      <c r="W74" s="70"/>
      <c r="X74" s="70"/>
      <c r="Y74" s="70"/>
      <c r="Z74" s="70"/>
      <c r="AA74" s="84"/>
    </row>
    <row r="75" spans="1:27" ht="102" customHeight="1">
      <c r="A75" s="97"/>
      <c r="B75" s="27"/>
      <c r="C75" s="27"/>
      <c r="D75" s="27"/>
      <c r="E75" s="64" t="s">
        <v>145</v>
      </c>
      <c r="F75" s="69">
        <f t="shared" si="9"/>
        <v>1842</v>
      </c>
      <c r="G75" s="70"/>
      <c r="H75" s="82">
        <f t="shared" si="3"/>
        <v>1842</v>
      </c>
      <c r="I75" s="82">
        <f t="shared" si="1"/>
        <v>1842</v>
      </c>
      <c r="J75" s="69"/>
      <c r="K75" s="84"/>
      <c r="L75" s="84"/>
      <c r="M75" s="70"/>
      <c r="N75" s="84"/>
      <c r="O75" s="84"/>
      <c r="P75" s="84"/>
      <c r="Q75" s="70">
        <v>1842</v>
      </c>
      <c r="R75" s="70"/>
      <c r="S75" s="84"/>
      <c r="T75" s="84"/>
      <c r="U75" s="70"/>
      <c r="V75" s="82"/>
      <c r="W75" s="70"/>
      <c r="X75" s="70"/>
      <c r="Y75" s="70"/>
      <c r="Z75" s="70"/>
      <c r="AA75" s="84"/>
    </row>
    <row r="76" spans="1:27" ht="61.5" customHeight="1">
      <c r="A76" s="97"/>
      <c r="B76" s="27"/>
      <c r="C76" s="27"/>
      <c r="D76" s="27"/>
      <c r="E76" s="64" t="s">
        <v>131</v>
      </c>
      <c r="F76" s="69">
        <f t="shared" si="9"/>
        <v>1078</v>
      </c>
      <c r="G76" s="70"/>
      <c r="H76" s="82">
        <f t="shared" si="3"/>
        <v>1078</v>
      </c>
      <c r="I76" s="82">
        <f t="shared" si="1"/>
        <v>1078</v>
      </c>
      <c r="J76" s="69"/>
      <c r="K76" s="84"/>
      <c r="L76" s="84"/>
      <c r="M76" s="70"/>
      <c r="N76" s="84"/>
      <c r="O76" s="84"/>
      <c r="P76" s="84"/>
      <c r="Q76" s="70">
        <v>1078</v>
      </c>
      <c r="R76" s="70"/>
      <c r="S76" s="84"/>
      <c r="T76" s="84"/>
      <c r="U76" s="70"/>
      <c r="V76" s="82"/>
      <c r="W76" s="70"/>
      <c r="X76" s="70"/>
      <c r="Y76" s="70"/>
      <c r="Z76" s="70"/>
      <c r="AA76" s="84"/>
    </row>
    <row r="77" spans="1:27" ht="61.5" customHeight="1">
      <c r="A77" s="97"/>
      <c r="B77" s="27"/>
      <c r="C77" s="27"/>
      <c r="D77" s="27"/>
      <c r="E77" s="64" t="s">
        <v>130</v>
      </c>
      <c r="F77" s="69">
        <f t="shared" si="9"/>
        <v>1010</v>
      </c>
      <c r="G77" s="70"/>
      <c r="H77" s="82">
        <f t="shared" si="3"/>
        <v>1010</v>
      </c>
      <c r="I77" s="82">
        <f t="shared" si="1"/>
        <v>1010</v>
      </c>
      <c r="J77" s="69"/>
      <c r="K77" s="84"/>
      <c r="L77" s="84"/>
      <c r="M77" s="70"/>
      <c r="N77" s="84"/>
      <c r="O77" s="84"/>
      <c r="P77" s="84"/>
      <c r="Q77" s="70">
        <v>1010</v>
      </c>
      <c r="R77" s="70"/>
      <c r="S77" s="84"/>
      <c r="T77" s="84"/>
      <c r="U77" s="70"/>
      <c r="V77" s="82"/>
      <c r="W77" s="70"/>
      <c r="X77" s="70"/>
      <c r="Y77" s="70"/>
      <c r="Z77" s="70"/>
      <c r="AA77" s="84"/>
    </row>
    <row r="78" spans="1:27" ht="61.5" customHeight="1">
      <c r="A78" s="97"/>
      <c r="B78" s="27"/>
      <c r="C78" s="27"/>
      <c r="D78" s="27"/>
      <c r="E78" s="64" t="s">
        <v>129</v>
      </c>
      <c r="F78" s="69">
        <f t="shared" si="9"/>
        <v>2777</v>
      </c>
      <c r="G78" s="70"/>
      <c r="H78" s="82">
        <f t="shared" si="3"/>
        <v>2777</v>
      </c>
      <c r="I78" s="82">
        <f t="shared" si="1"/>
        <v>2777</v>
      </c>
      <c r="J78" s="69"/>
      <c r="K78" s="84"/>
      <c r="L78" s="84"/>
      <c r="M78" s="70"/>
      <c r="N78" s="84"/>
      <c r="O78" s="84"/>
      <c r="P78" s="84"/>
      <c r="Q78" s="70">
        <v>2777</v>
      </c>
      <c r="R78" s="70"/>
      <c r="S78" s="84"/>
      <c r="T78" s="84"/>
      <c r="U78" s="70"/>
      <c r="V78" s="82"/>
      <c r="W78" s="70"/>
      <c r="X78" s="70"/>
      <c r="Y78" s="70"/>
      <c r="Z78" s="70"/>
      <c r="AA78" s="84"/>
    </row>
    <row r="79" spans="1:27" ht="61.5" customHeight="1">
      <c r="A79" s="97"/>
      <c r="B79" s="27"/>
      <c r="C79" s="27"/>
      <c r="D79" s="27"/>
      <c r="E79" s="64" t="s">
        <v>128</v>
      </c>
      <c r="F79" s="69">
        <f t="shared" si="9"/>
        <v>1078</v>
      </c>
      <c r="G79" s="70"/>
      <c r="H79" s="82">
        <f t="shared" si="3"/>
        <v>1078</v>
      </c>
      <c r="I79" s="82">
        <f aca="true" t="shared" si="10" ref="I79:I122">J79+K79+L79+M79+N79+O79+P79+Q79+R79+S79+T79+U79</f>
        <v>1078</v>
      </c>
      <c r="J79" s="69"/>
      <c r="K79" s="84"/>
      <c r="L79" s="84"/>
      <c r="M79" s="70"/>
      <c r="N79" s="84"/>
      <c r="O79" s="84"/>
      <c r="P79" s="84"/>
      <c r="Q79" s="70">
        <v>1078</v>
      </c>
      <c r="R79" s="70"/>
      <c r="S79" s="84"/>
      <c r="T79" s="84"/>
      <c r="U79" s="70"/>
      <c r="V79" s="82"/>
      <c r="W79" s="70"/>
      <c r="X79" s="70"/>
      <c r="Y79" s="70"/>
      <c r="Z79" s="70"/>
      <c r="AA79" s="84"/>
    </row>
    <row r="80" spans="1:27" ht="61.5" customHeight="1">
      <c r="A80" s="97"/>
      <c r="B80" s="27"/>
      <c r="C80" s="27"/>
      <c r="D80" s="27"/>
      <c r="E80" s="64" t="s">
        <v>127</v>
      </c>
      <c r="F80" s="69">
        <f t="shared" si="9"/>
        <v>-538</v>
      </c>
      <c r="G80" s="70"/>
      <c r="H80" s="82">
        <f t="shared" si="3"/>
        <v>-538</v>
      </c>
      <c r="I80" s="82">
        <f t="shared" si="10"/>
        <v>-538</v>
      </c>
      <c r="J80" s="69"/>
      <c r="K80" s="84"/>
      <c r="L80" s="84"/>
      <c r="M80" s="70"/>
      <c r="N80" s="84"/>
      <c r="O80" s="84"/>
      <c r="P80" s="84"/>
      <c r="Q80" s="70">
        <v>-538</v>
      </c>
      <c r="R80" s="70"/>
      <c r="S80" s="84"/>
      <c r="T80" s="84"/>
      <c r="U80" s="70"/>
      <c r="V80" s="82"/>
      <c r="W80" s="70"/>
      <c r="X80" s="70"/>
      <c r="Y80" s="70"/>
      <c r="Z80" s="70"/>
      <c r="AA80" s="84"/>
    </row>
    <row r="81" spans="1:27" ht="72.75" customHeight="1">
      <c r="A81" s="97"/>
      <c r="B81" s="27"/>
      <c r="C81" s="27"/>
      <c r="D81" s="27"/>
      <c r="E81" s="64" t="s">
        <v>126</v>
      </c>
      <c r="F81" s="69">
        <f t="shared" si="9"/>
        <v>1010</v>
      </c>
      <c r="G81" s="70"/>
      <c r="H81" s="82">
        <f t="shared" si="3"/>
        <v>1010</v>
      </c>
      <c r="I81" s="82">
        <f t="shared" si="10"/>
        <v>1010</v>
      </c>
      <c r="J81" s="69"/>
      <c r="K81" s="84"/>
      <c r="L81" s="84"/>
      <c r="M81" s="70"/>
      <c r="N81" s="84"/>
      <c r="O81" s="84"/>
      <c r="P81" s="84"/>
      <c r="Q81" s="70">
        <v>1010</v>
      </c>
      <c r="R81" s="70"/>
      <c r="S81" s="84"/>
      <c r="T81" s="84"/>
      <c r="U81" s="70"/>
      <c r="V81" s="82"/>
      <c r="W81" s="70"/>
      <c r="X81" s="70"/>
      <c r="Y81" s="70"/>
      <c r="Z81" s="70"/>
      <c r="AA81" s="84"/>
    </row>
    <row r="82" spans="1:27" ht="61.5" customHeight="1">
      <c r="A82" s="97"/>
      <c r="B82" s="27"/>
      <c r="C82" s="27"/>
      <c r="D82" s="27"/>
      <c r="E82" s="64" t="s">
        <v>125</v>
      </c>
      <c r="F82" s="69">
        <f t="shared" si="9"/>
        <v>1547</v>
      </c>
      <c r="G82" s="70"/>
      <c r="H82" s="82">
        <f t="shared" si="3"/>
        <v>1547</v>
      </c>
      <c r="I82" s="82">
        <f t="shared" si="10"/>
        <v>1547</v>
      </c>
      <c r="J82" s="69"/>
      <c r="K82" s="84"/>
      <c r="L82" s="84"/>
      <c r="M82" s="70"/>
      <c r="N82" s="84"/>
      <c r="O82" s="84"/>
      <c r="P82" s="84"/>
      <c r="Q82" s="70">
        <v>1547</v>
      </c>
      <c r="R82" s="70"/>
      <c r="S82" s="84"/>
      <c r="T82" s="84"/>
      <c r="U82" s="70"/>
      <c r="V82" s="82"/>
      <c r="W82" s="70"/>
      <c r="X82" s="70"/>
      <c r="Y82" s="70"/>
      <c r="Z82" s="70"/>
      <c r="AA82" s="84"/>
    </row>
    <row r="83" spans="1:27" ht="85.5" customHeight="1">
      <c r="A83" s="97"/>
      <c r="B83" s="27"/>
      <c r="C83" s="27"/>
      <c r="D83" s="27"/>
      <c r="E83" s="64" t="s">
        <v>174</v>
      </c>
      <c r="F83" s="69">
        <f t="shared" si="9"/>
        <v>2152</v>
      </c>
      <c r="G83" s="70"/>
      <c r="H83" s="82">
        <f t="shared" si="3"/>
        <v>2152</v>
      </c>
      <c r="I83" s="82">
        <f t="shared" si="10"/>
        <v>2152</v>
      </c>
      <c r="J83" s="69"/>
      <c r="K83" s="84"/>
      <c r="L83" s="84"/>
      <c r="M83" s="70"/>
      <c r="N83" s="84"/>
      <c r="O83" s="84"/>
      <c r="P83" s="84"/>
      <c r="Q83" s="70">
        <v>2152</v>
      </c>
      <c r="R83" s="70"/>
      <c r="S83" s="84"/>
      <c r="T83" s="84"/>
      <c r="U83" s="70"/>
      <c r="V83" s="82"/>
      <c r="W83" s="70"/>
      <c r="X83" s="70"/>
      <c r="Y83" s="70"/>
      <c r="Z83" s="70"/>
      <c r="AA83" s="84"/>
    </row>
    <row r="84" spans="1:27" ht="104.25" customHeight="1">
      <c r="A84" s="97"/>
      <c r="B84" s="27"/>
      <c r="C84" s="27"/>
      <c r="D84" s="27"/>
      <c r="E84" s="64" t="s">
        <v>146</v>
      </c>
      <c r="F84" s="69">
        <f t="shared" si="9"/>
        <v>2795</v>
      </c>
      <c r="G84" s="70"/>
      <c r="H84" s="82">
        <f t="shared" si="3"/>
        <v>2795</v>
      </c>
      <c r="I84" s="82">
        <f t="shared" si="10"/>
        <v>2795</v>
      </c>
      <c r="J84" s="69"/>
      <c r="K84" s="84"/>
      <c r="L84" s="84"/>
      <c r="M84" s="70"/>
      <c r="N84" s="84"/>
      <c r="O84" s="84"/>
      <c r="P84" s="84"/>
      <c r="Q84" s="70">
        <v>2795</v>
      </c>
      <c r="R84" s="70"/>
      <c r="S84" s="84"/>
      <c r="T84" s="84"/>
      <c r="U84" s="70"/>
      <c r="V84" s="82"/>
      <c r="W84" s="70"/>
      <c r="X84" s="70"/>
      <c r="Y84" s="70"/>
      <c r="Z84" s="70"/>
      <c r="AA84" s="84"/>
    </row>
    <row r="85" spans="1:27" ht="61.5" customHeight="1">
      <c r="A85" s="97"/>
      <c r="B85" s="27"/>
      <c r="C85" s="27"/>
      <c r="D85" s="27"/>
      <c r="E85" s="64" t="s">
        <v>124</v>
      </c>
      <c r="F85" s="69">
        <f t="shared" si="9"/>
        <v>2213</v>
      </c>
      <c r="G85" s="70"/>
      <c r="H85" s="82">
        <f aca="true" t="shared" si="11" ref="H85:H119">I85</f>
        <v>2213</v>
      </c>
      <c r="I85" s="82">
        <f t="shared" si="10"/>
        <v>2213</v>
      </c>
      <c r="J85" s="69"/>
      <c r="K85" s="84"/>
      <c r="L85" s="84"/>
      <c r="M85" s="70"/>
      <c r="N85" s="84"/>
      <c r="O85" s="84"/>
      <c r="P85" s="84"/>
      <c r="Q85" s="70">
        <v>2213</v>
      </c>
      <c r="R85" s="70"/>
      <c r="S85" s="84"/>
      <c r="T85" s="84"/>
      <c r="U85" s="70"/>
      <c r="V85" s="82"/>
      <c r="W85" s="70"/>
      <c r="X85" s="70"/>
      <c r="Y85" s="70"/>
      <c r="Z85" s="70"/>
      <c r="AA85" s="84"/>
    </row>
    <row r="86" spans="1:27" ht="75" customHeight="1">
      <c r="A86" s="97"/>
      <c r="B86" s="27"/>
      <c r="C86" s="27"/>
      <c r="D86" s="27"/>
      <c r="E86" s="64" t="s">
        <v>123</v>
      </c>
      <c r="F86" s="69">
        <f t="shared" si="9"/>
        <v>1471</v>
      </c>
      <c r="G86" s="70"/>
      <c r="H86" s="82">
        <f t="shared" si="11"/>
        <v>1471</v>
      </c>
      <c r="I86" s="82">
        <f t="shared" si="10"/>
        <v>1471</v>
      </c>
      <c r="J86" s="69"/>
      <c r="K86" s="84"/>
      <c r="L86" s="84"/>
      <c r="M86" s="70"/>
      <c r="N86" s="84"/>
      <c r="O86" s="84"/>
      <c r="P86" s="84"/>
      <c r="Q86" s="70">
        <v>1471</v>
      </c>
      <c r="R86" s="70"/>
      <c r="S86" s="84"/>
      <c r="T86" s="84"/>
      <c r="U86" s="70"/>
      <c r="V86" s="82"/>
      <c r="W86" s="70"/>
      <c r="X86" s="70"/>
      <c r="Y86" s="70"/>
      <c r="Z86" s="70"/>
      <c r="AA86" s="84"/>
    </row>
    <row r="87" spans="1:27" ht="67.5" customHeight="1">
      <c r="A87" s="97"/>
      <c r="B87" s="27"/>
      <c r="C87" s="27"/>
      <c r="D87" s="27"/>
      <c r="E87" s="64" t="s">
        <v>122</v>
      </c>
      <c r="F87" s="69">
        <f t="shared" si="9"/>
        <v>1940</v>
      </c>
      <c r="G87" s="70"/>
      <c r="H87" s="82">
        <f t="shared" si="11"/>
        <v>1940</v>
      </c>
      <c r="I87" s="82">
        <f t="shared" si="10"/>
        <v>1940</v>
      </c>
      <c r="J87" s="69"/>
      <c r="K87" s="84"/>
      <c r="L87" s="84"/>
      <c r="M87" s="70"/>
      <c r="N87" s="84"/>
      <c r="O87" s="84"/>
      <c r="P87" s="84"/>
      <c r="Q87" s="70">
        <v>1940</v>
      </c>
      <c r="R87" s="70"/>
      <c r="S87" s="84"/>
      <c r="T87" s="84"/>
      <c r="U87" s="70"/>
      <c r="V87" s="82"/>
      <c r="W87" s="70"/>
      <c r="X87" s="70"/>
      <c r="Y87" s="70"/>
      <c r="Z87" s="70"/>
      <c r="AA87" s="84"/>
    </row>
    <row r="88" spans="1:27" ht="70.5" customHeight="1">
      <c r="A88" s="97"/>
      <c r="B88" s="27"/>
      <c r="C88" s="27"/>
      <c r="D88" s="27"/>
      <c r="E88" s="64" t="s">
        <v>121</v>
      </c>
      <c r="F88" s="69">
        <f t="shared" si="9"/>
        <v>1735</v>
      </c>
      <c r="G88" s="70"/>
      <c r="H88" s="82">
        <f t="shared" si="11"/>
        <v>1735</v>
      </c>
      <c r="I88" s="82">
        <f t="shared" si="10"/>
        <v>1735</v>
      </c>
      <c r="J88" s="69"/>
      <c r="K88" s="84"/>
      <c r="L88" s="84"/>
      <c r="M88" s="70"/>
      <c r="N88" s="84"/>
      <c r="O88" s="84"/>
      <c r="P88" s="84"/>
      <c r="Q88" s="70">
        <v>1735</v>
      </c>
      <c r="R88" s="70"/>
      <c r="S88" s="84"/>
      <c r="T88" s="84"/>
      <c r="U88" s="70"/>
      <c r="V88" s="82"/>
      <c r="W88" s="70"/>
      <c r="X88" s="70"/>
      <c r="Y88" s="70"/>
      <c r="Z88" s="70"/>
      <c r="AA88" s="84"/>
    </row>
    <row r="89" spans="1:27" ht="72.75" customHeight="1">
      <c r="A89" s="97"/>
      <c r="B89" s="27"/>
      <c r="C89" s="27"/>
      <c r="D89" s="27"/>
      <c r="E89" s="64" t="s">
        <v>120</v>
      </c>
      <c r="F89" s="69">
        <f t="shared" si="9"/>
        <v>3395</v>
      </c>
      <c r="G89" s="70"/>
      <c r="H89" s="82">
        <f t="shared" si="11"/>
        <v>3395</v>
      </c>
      <c r="I89" s="82">
        <f t="shared" si="10"/>
        <v>3395</v>
      </c>
      <c r="J89" s="69"/>
      <c r="K89" s="84"/>
      <c r="L89" s="84"/>
      <c r="M89" s="70"/>
      <c r="N89" s="84"/>
      <c r="O89" s="84"/>
      <c r="P89" s="84"/>
      <c r="Q89" s="70">
        <v>3395</v>
      </c>
      <c r="R89" s="70"/>
      <c r="S89" s="84"/>
      <c r="T89" s="84"/>
      <c r="U89" s="70"/>
      <c r="V89" s="82"/>
      <c r="W89" s="70"/>
      <c r="X89" s="70"/>
      <c r="Y89" s="70"/>
      <c r="Z89" s="70"/>
      <c r="AA89" s="84"/>
    </row>
    <row r="90" spans="1:27" ht="68.25" customHeight="1">
      <c r="A90" s="97"/>
      <c r="B90" s="27"/>
      <c r="C90" s="27"/>
      <c r="D90" s="27"/>
      <c r="E90" s="64" t="s">
        <v>119</v>
      </c>
      <c r="F90" s="69">
        <f t="shared" si="9"/>
        <v>1990</v>
      </c>
      <c r="G90" s="70"/>
      <c r="H90" s="82">
        <f t="shared" si="11"/>
        <v>1990</v>
      </c>
      <c r="I90" s="82">
        <f t="shared" si="10"/>
        <v>1990</v>
      </c>
      <c r="J90" s="69"/>
      <c r="K90" s="84"/>
      <c r="L90" s="84"/>
      <c r="M90" s="70"/>
      <c r="N90" s="84"/>
      <c r="O90" s="84"/>
      <c r="P90" s="84"/>
      <c r="Q90" s="70">
        <v>1990</v>
      </c>
      <c r="R90" s="70"/>
      <c r="S90" s="84"/>
      <c r="T90" s="84"/>
      <c r="U90" s="70"/>
      <c r="V90" s="82"/>
      <c r="W90" s="70"/>
      <c r="X90" s="70"/>
      <c r="Y90" s="70"/>
      <c r="Z90" s="70"/>
      <c r="AA90" s="84"/>
    </row>
    <row r="91" spans="1:27" ht="61.5" customHeight="1">
      <c r="A91" s="97"/>
      <c r="B91" s="27"/>
      <c r="C91" s="27"/>
      <c r="D91" s="27"/>
      <c r="E91" s="64" t="s">
        <v>118</v>
      </c>
      <c r="F91" s="69">
        <f t="shared" si="9"/>
        <v>1237</v>
      </c>
      <c r="G91" s="70"/>
      <c r="H91" s="82">
        <f t="shared" si="11"/>
        <v>1237</v>
      </c>
      <c r="I91" s="82">
        <f t="shared" si="10"/>
        <v>1237</v>
      </c>
      <c r="J91" s="69"/>
      <c r="K91" s="84"/>
      <c r="L91" s="84"/>
      <c r="M91" s="70"/>
      <c r="N91" s="84"/>
      <c r="O91" s="84"/>
      <c r="P91" s="84"/>
      <c r="Q91" s="70">
        <v>1237</v>
      </c>
      <c r="R91" s="70"/>
      <c r="S91" s="84"/>
      <c r="T91" s="84"/>
      <c r="U91" s="70"/>
      <c r="V91" s="82"/>
      <c r="W91" s="70"/>
      <c r="X91" s="70"/>
      <c r="Y91" s="70"/>
      <c r="Z91" s="70"/>
      <c r="AA91" s="84"/>
    </row>
    <row r="92" spans="1:27" ht="61.5" customHeight="1">
      <c r="A92" s="97"/>
      <c r="B92" s="27"/>
      <c r="C92" s="27"/>
      <c r="D92" s="27"/>
      <c r="E92" s="64" t="s">
        <v>117</v>
      </c>
      <c r="F92" s="69">
        <f t="shared" si="9"/>
        <v>2085</v>
      </c>
      <c r="G92" s="70"/>
      <c r="H92" s="82">
        <f t="shared" si="11"/>
        <v>2085</v>
      </c>
      <c r="I92" s="82">
        <f t="shared" si="10"/>
        <v>2085</v>
      </c>
      <c r="J92" s="69"/>
      <c r="K92" s="84"/>
      <c r="L92" s="84"/>
      <c r="M92" s="70"/>
      <c r="N92" s="84"/>
      <c r="O92" s="84"/>
      <c r="P92" s="84"/>
      <c r="Q92" s="70">
        <v>2085</v>
      </c>
      <c r="R92" s="70"/>
      <c r="S92" s="84"/>
      <c r="T92" s="84"/>
      <c r="U92" s="70"/>
      <c r="V92" s="82"/>
      <c r="W92" s="70"/>
      <c r="X92" s="70"/>
      <c r="Y92" s="70"/>
      <c r="Z92" s="70"/>
      <c r="AA92" s="84"/>
    </row>
    <row r="93" spans="1:27" ht="61.5" customHeight="1">
      <c r="A93" s="97"/>
      <c r="B93" s="27"/>
      <c r="C93" s="27"/>
      <c r="D93" s="27"/>
      <c r="E93" s="64" t="s">
        <v>116</v>
      </c>
      <c r="F93" s="69">
        <f t="shared" si="9"/>
        <v>4632</v>
      </c>
      <c r="G93" s="70"/>
      <c r="H93" s="82">
        <f t="shared" si="11"/>
        <v>4632</v>
      </c>
      <c r="I93" s="82">
        <f t="shared" si="10"/>
        <v>4632</v>
      </c>
      <c r="J93" s="69"/>
      <c r="K93" s="84"/>
      <c r="L93" s="84"/>
      <c r="M93" s="70"/>
      <c r="N93" s="84"/>
      <c r="O93" s="84"/>
      <c r="P93" s="84"/>
      <c r="Q93" s="70">
        <v>4632</v>
      </c>
      <c r="R93" s="70"/>
      <c r="S93" s="84"/>
      <c r="T93" s="84"/>
      <c r="U93" s="70"/>
      <c r="V93" s="82"/>
      <c r="W93" s="70"/>
      <c r="X93" s="70"/>
      <c r="Y93" s="70"/>
      <c r="Z93" s="70"/>
      <c r="AA93" s="84"/>
    </row>
    <row r="94" spans="1:27" ht="61.5" customHeight="1">
      <c r="A94" s="97"/>
      <c r="B94" s="27"/>
      <c r="C94" s="27"/>
      <c r="D94" s="27"/>
      <c r="E94" s="64" t="s">
        <v>115</v>
      </c>
      <c r="F94" s="69">
        <f t="shared" si="9"/>
        <v>1078</v>
      </c>
      <c r="G94" s="70"/>
      <c r="H94" s="82">
        <f t="shared" si="11"/>
        <v>1078</v>
      </c>
      <c r="I94" s="82">
        <f t="shared" si="10"/>
        <v>1078</v>
      </c>
      <c r="J94" s="69"/>
      <c r="K94" s="84"/>
      <c r="L94" s="84"/>
      <c r="M94" s="70"/>
      <c r="N94" s="84"/>
      <c r="O94" s="84"/>
      <c r="P94" s="84"/>
      <c r="Q94" s="70">
        <v>1078</v>
      </c>
      <c r="R94" s="70"/>
      <c r="S94" s="84"/>
      <c r="T94" s="84"/>
      <c r="U94" s="70"/>
      <c r="V94" s="82"/>
      <c r="W94" s="70"/>
      <c r="X94" s="70"/>
      <c r="Y94" s="70"/>
      <c r="Z94" s="70"/>
      <c r="AA94" s="84"/>
    </row>
    <row r="95" spans="1:27" ht="61.5" customHeight="1">
      <c r="A95" s="97"/>
      <c r="B95" s="27"/>
      <c r="C95" s="27"/>
      <c r="D95" s="27"/>
      <c r="E95" s="64" t="s">
        <v>94</v>
      </c>
      <c r="F95" s="69">
        <f t="shared" si="9"/>
        <v>873</v>
      </c>
      <c r="G95" s="70"/>
      <c r="H95" s="82">
        <f t="shared" si="11"/>
        <v>873</v>
      </c>
      <c r="I95" s="82">
        <f t="shared" si="10"/>
        <v>873</v>
      </c>
      <c r="J95" s="69"/>
      <c r="K95" s="84"/>
      <c r="L95" s="84"/>
      <c r="M95" s="70"/>
      <c r="N95" s="84"/>
      <c r="O95" s="84"/>
      <c r="P95" s="84"/>
      <c r="Q95" s="70"/>
      <c r="R95" s="70">
        <v>873</v>
      </c>
      <c r="S95" s="84"/>
      <c r="T95" s="84"/>
      <c r="U95" s="70"/>
      <c r="V95" s="82"/>
      <c r="W95" s="70"/>
      <c r="X95" s="70"/>
      <c r="Y95" s="70"/>
      <c r="Z95" s="70"/>
      <c r="AA95" s="84"/>
    </row>
    <row r="96" spans="1:27" ht="61.5" customHeight="1">
      <c r="A96" s="97"/>
      <c r="B96" s="27"/>
      <c r="C96" s="27"/>
      <c r="D96" s="27"/>
      <c r="E96" s="64" t="s">
        <v>95</v>
      </c>
      <c r="F96" s="69">
        <f t="shared" si="9"/>
        <v>578</v>
      </c>
      <c r="G96" s="70"/>
      <c r="H96" s="82">
        <f t="shared" si="11"/>
        <v>578</v>
      </c>
      <c r="I96" s="82">
        <f t="shared" si="10"/>
        <v>578</v>
      </c>
      <c r="J96" s="69"/>
      <c r="K96" s="84"/>
      <c r="L96" s="84"/>
      <c r="M96" s="70"/>
      <c r="N96" s="84"/>
      <c r="O96" s="84"/>
      <c r="P96" s="84"/>
      <c r="Q96" s="70"/>
      <c r="R96" s="70">
        <v>578</v>
      </c>
      <c r="S96" s="84"/>
      <c r="T96" s="84"/>
      <c r="U96" s="70"/>
      <c r="V96" s="82"/>
      <c r="W96" s="70"/>
      <c r="X96" s="70"/>
      <c r="Y96" s="70"/>
      <c r="Z96" s="70"/>
      <c r="AA96" s="84"/>
    </row>
    <row r="97" spans="1:27" ht="51.75" customHeight="1">
      <c r="A97" s="97">
        <v>2951</v>
      </c>
      <c r="B97" s="27" t="s">
        <v>20</v>
      </c>
      <c r="C97" s="27" t="s">
        <v>17</v>
      </c>
      <c r="D97" s="27" t="s">
        <v>5</v>
      </c>
      <c r="E97" s="62" t="s">
        <v>175</v>
      </c>
      <c r="F97" s="69">
        <f t="shared" si="9"/>
        <v>66713.2</v>
      </c>
      <c r="G97" s="70"/>
      <c r="H97" s="82">
        <f t="shared" si="11"/>
        <v>66713.2</v>
      </c>
      <c r="I97" s="82">
        <f t="shared" si="10"/>
        <v>66713.2</v>
      </c>
      <c r="J97" s="70">
        <f>J98+J101</f>
        <v>1361</v>
      </c>
      <c r="K97" s="84"/>
      <c r="L97" s="84"/>
      <c r="M97" s="70"/>
      <c r="N97" s="84"/>
      <c r="O97" s="84"/>
      <c r="P97" s="84"/>
      <c r="Q97" s="70">
        <f>Q98+Q101</f>
        <v>65352.2</v>
      </c>
      <c r="R97" s="70"/>
      <c r="S97" s="84"/>
      <c r="T97" s="84"/>
      <c r="U97" s="70"/>
      <c r="V97" s="82"/>
      <c r="W97" s="70"/>
      <c r="X97" s="70"/>
      <c r="Y97" s="70"/>
      <c r="Z97" s="70"/>
      <c r="AA97" s="84"/>
    </row>
    <row r="98" spans="1:27" ht="109.5" customHeight="1">
      <c r="A98" s="97"/>
      <c r="B98" s="27"/>
      <c r="C98" s="27"/>
      <c r="D98" s="27"/>
      <c r="E98" s="63" t="s">
        <v>176</v>
      </c>
      <c r="F98" s="69">
        <f t="shared" si="9"/>
        <v>1525.2</v>
      </c>
      <c r="G98" s="70"/>
      <c r="H98" s="82">
        <f t="shared" si="11"/>
        <v>1525.2</v>
      </c>
      <c r="I98" s="82">
        <f t="shared" si="10"/>
        <v>1525.2</v>
      </c>
      <c r="J98" s="69"/>
      <c r="K98" s="84"/>
      <c r="L98" s="84"/>
      <c r="M98" s="70"/>
      <c r="N98" s="84"/>
      <c r="O98" s="84"/>
      <c r="P98" s="84"/>
      <c r="Q98" s="70">
        <f>Q99+Q100</f>
        <v>1525.2</v>
      </c>
      <c r="R98" s="70"/>
      <c r="S98" s="84"/>
      <c r="T98" s="84"/>
      <c r="U98" s="70"/>
      <c r="V98" s="82"/>
      <c r="W98" s="70"/>
      <c r="X98" s="70"/>
      <c r="Y98" s="70"/>
      <c r="Z98" s="70"/>
      <c r="AA98" s="84"/>
    </row>
    <row r="99" spans="1:27" ht="74.25" customHeight="1">
      <c r="A99" s="97"/>
      <c r="B99" s="27"/>
      <c r="C99" s="27"/>
      <c r="D99" s="27"/>
      <c r="E99" s="64" t="s">
        <v>178</v>
      </c>
      <c r="F99" s="69">
        <f t="shared" si="9"/>
        <v>1307.3</v>
      </c>
      <c r="G99" s="70"/>
      <c r="H99" s="82">
        <f t="shared" si="11"/>
        <v>1307.3</v>
      </c>
      <c r="I99" s="82">
        <f t="shared" si="10"/>
        <v>1307.3</v>
      </c>
      <c r="J99" s="69"/>
      <c r="K99" s="84"/>
      <c r="L99" s="84"/>
      <c r="M99" s="70"/>
      <c r="N99" s="84"/>
      <c r="O99" s="84"/>
      <c r="P99" s="84"/>
      <c r="Q99" s="70">
        <v>1307.3</v>
      </c>
      <c r="R99" s="70"/>
      <c r="S99" s="84"/>
      <c r="T99" s="84"/>
      <c r="U99" s="70"/>
      <c r="V99" s="82"/>
      <c r="W99" s="70"/>
      <c r="X99" s="70"/>
      <c r="Y99" s="70"/>
      <c r="Z99" s="70"/>
      <c r="AA99" s="84"/>
    </row>
    <row r="100" spans="1:27" ht="59.25" customHeight="1">
      <c r="A100" s="97"/>
      <c r="B100" s="27"/>
      <c r="C100" s="27"/>
      <c r="D100" s="27"/>
      <c r="E100" s="64" t="s">
        <v>177</v>
      </c>
      <c r="F100" s="69">
        <f t="shared" si="9"/>
        <v>217.9</v>
      </c>
      <c r="G100" s="70"/>
      <c r="H100" s="82">
        <f t="shared" si="11"/>
        <v>217.9</v>
      </c>
      <c r="I100" s="82">
        <f t="shared" si="10"/>
        <v>217.9</v>
      </c>
      <c r="J100" s="69"/>
      <c r="K100" s="84"/>
      <c r="L100" s="84"/>
      <c r="M100" s="70"/>
      <c r="N100" s="84"/>
      <c r="O100" s="84"/>
      <c r="P100" s="84"/>
      <c r="Q100" s="70">
        <v>217.9</v>
      </c>
      <c r="R100" s="70"/>
      <c r="S100" s="84"/>
      <c r="T100" s="84"/>
      <c r="U100" s="70"/>
      <c r="V100" s="82"/>
      <c r="W100" s="70"/>
      <c r="X100" s="70"/>
      <c r="Y100" s="70"/>
      <c r="Z100" s="70"/>
      <c r="AA100" s="84"/>
    </row>
    <row r="101" spans="1:27" ht="46.5" customHeight="1">
      <c r="A101" s="97"/>
      <c r="B101" s="27"/>
      <c r="C101" s="27"/>
      <c r="D101" s="27"/>
      <c r="E101" s="62" t="s">
        <v>134</v>
      </c>
      <c r="F101" s="69">
        <f t="shared" si="9"/>
        <v>65188</v>
      </c>
      <c r="G101" s="70"/>
      <c r="H101" s="69">
        <f t="shared" si="11"/>
        <v>65188</v>
      </c>
      <c r="I101" s="69">
        <f t="shared" si="10"/>
        <v>65188</v>
      </c>
      <c r="J101" s="70">
        <f>SUM(J102:J119)</f>
        <v>1361</v>
      </c>
      <c r="K101" s="84"/>
      <c r="L101" s="84"/>
      <c r="M101" s="70"/>
      <c r="N101" s="84"/>
      <c r="O101" s="84"/>
      <c r="P101" s="84"/>
      <c r="Q101" s="70">
        <f>SUM(Q102:Q119)</f>
        <v>63827</v>
      </c>
      <c r="R101" s="70"/>
      <c r="S101" s="84"/>
      <c r="T101" s="84"/>
      <c r="U101" s="70"/>
      <c r="V101" s="82"/>
      <c r="W101" s="70"/>
      <c r="X101" s="70"/>
      <c r="Y101" s="70"/>
      <c r="Z101" s="70"/>
      <c r="AA101" s="84"/>
    </row>
    <row r="102" spans="1:27" ht="72.75" customHeight="1">
      <c r="A102" s="97"/>
      <c r="B102" s="27"/>
      <c r="C102" s="27"/>
      <c r="D102" s="27"/>
      <c r="E102" s="64" t="s">
        <v>178</v>
      </c>
      <c r="F102" s="69">
        <f t="shared" si="9"/>
        <v>6800</v>
      </c>
      <c r="G102" s="70"/>
      <c r="H102" s="82">
        <f t="shared" si="11"/>
        <v>6800</v>
      </c>
      <c r="I102" s="82">
        <f t="shared" si="10"/>
        <v>6800</v>
      </c>
      <c r="J102" s="69"/>
      <c r="K102" s="84"/>
      <c r="L102" s="84"/>
      <c r="M102" s="70"/>
      <c r="N102" s="84"/>
      <c r="O102" s="84"/>
      <c r="P102" s="84"/>
      <c r="Q102" s="70">
        <v>6800</v>
      </c>
      <c r="R102" s="70"/>
      <c r="S102" s="84"/>
      <c r="T102" s="84"/>
      <c r="U102" s="70"/>
      <c r="V102" s="82"/>
      <c r="W102" s="70"/>
      <c r="X102" s="70"/>
      <c r="Y102" s="70"/>
      <c r="Z102" s="70"/>
      <c r="AA102" s="84"/>
    </row>
    <row r="103" spans="1:27" ht="61.5" customHeight="1">
      <c r="A103" s="97"/>
      <c r="B103" s="27"/>
      <c r="C103" s="27"/>
      <c r="D103" s="27"/>
      <c r="E103" s="64" t="s">
        <v>179</v>
      </c>
      <c r="F103" s="69">
        <f t="shared" si="9"/>
        <v>4533</v>
      </c>
      <c r="G103" s="70"/>
      <c r="H103" s="82">
        <f t="shared" si="11"/>
        <v>4533</v>
      </c>
      <c r="I103" s="82">
        <f t="shared" si="10"/>
        <v>4533</v>
      </c>
      <c r="J103" s="69"/>
      <c r="K103" s="84"/>
      <c r="L103" s="84"/>
      <c r="M103" s="70"/>
      <c r="N103" s="84"/>
      <c r="O103" s="84"/>
      <c r="P103" s="84"/>
      <c r="Q103" s="70">
        <v>4533</v>
      </c>
      <c r="R103" s="70"/>
      <c r="S103" s="84"/>
      <c r="T103" s="84"/>
      <c r="U103" s="70"/>
      <c r="V103" s="82"/>
      <c r="W103" s="70"/>
      <c r="X103" s="70"/>
      <c r="Y103" s="70"/>
      <c r="Z103" s="70"/>
      <c r="AA103" s="84"/>
    </row>
    <row r="104" spans="1:27" ht="61.5" customHeight="1">
      <c r="A104" s="97"/>
      <c r="B104" s="27"/>
      <c r="C104" s="27"/>
      <c r="D104" s="27"/>
      <c r="E104" s="64" t="s">
        <v>96</v>
      </c>
      <c r="F104" s="69">
        <f t="shared" si="9"/>
        <v>6104</v>
      </c>
      <c r="G104" s="70"/>
      <c r="H104" s="82">
        <f t="shared" si="11"/>
        <v>6104</v>
      </c>
      <c r="I104" s="82">
        <f t="shared" si="10"/>
        <v>6104</v>
      </c>
      <c r="J104" s="69"/>
      <c r="K104" s="84"/>
      <c r="L104" s="84"/>
      <c r="M104" s="70"/>
      <c r="N104" s="84"/>
      <c r="O104" s="84"/>
      <c r="P104" s="84"/>
      <c r="Q104" s="70">
        <v>6104</v>
      </c>
      <c r="R104" s="70"/>
      <c r="S104" s="84"/>
      <c r="T104" s="84"/>
      <c r="U104" s="70"/>
      <c r="V104" s="82"/>
      <c r="W104" s="70"/>
      <c r="X104" s="70"/>
      <c r="Y104" s="70"/>
      <c r="Z104" s="70"/>
      <c r="AA104" s="84"/>
    </row>
    <row r="105" spans="1:27" ht="70.5" customHeight="1">
      <c r="A105" s="97"/>
      <c r="B105" s="27"/>
      <c r="C105" s="27"/>
      <c r="D105" s="27"/>
      <c r="E105" s="64" t="s">
        <v>97</v>
      </c>
      <c r="F105" s="69">
        <f t="shared" si="9"/>
        <v>2800</v>
      </c>
      <c r="G105" s="70"/>
      <c r="H105" s="82">
        <f t="shared" si="11"/>
        <v>2800</v>
      </c>
      <c r="I105" s="82">
        <f t="shared" si="10"/>
        <v>2800</v>
      </c>
      <c r="J105" s="69"/>
      <c r="K105" s="84"/>
      <c r="L105" s="84"/>
      <c r="M105" s="70"/>
      <c r="N105" s="84"/>
      <c r="O105" s="84"/>
      <c r="P105" s="84"/>
      <c r="Q105" s="70">
        <v>2800</v>
      </c>
      <c r="R105" s="70"/>
      <c r="S105" s="84"/>
      <c r="T105" s="84"/>
      <c r="U105" s="70"/>
      <c r="V105" s="82"/>
      <c r="W105" s="70"/>
      <c r="X105" s="70"/>
      <c r="Y105" s="70"/>
      <c r="Z105" s="70"/>
      <c r="AA105" s="84"/>
    </row>
    <row r="106" spans="1:27" ht="68.25" customHeight="1">
      <c r="A106" s="97"/>
      <c r="B106" s="27"/>
      <c r="C106" s="27"/>
      <c r="D106" s="27"/>
      <c r="E106" s="64" t="s">
        <v>21</v>
      </c>
      <c r="F106" s="69">
        <f t="shared" si="9"/>
        <v>7944</v>
      </c>
      <c r="G106" s="70"/>
      <c r="H106" s="82">
        <f t="shared" si="11"/>
        <v>7944</v>
      </c>
      <c r="I106" s="82">
        <f t="shared" si="10"/>
        <v>7944</v>
      </c>
      <c r="J106" s="69"/>
      <c r="K106" s="84"/>
      <c r="L106" s="84"/>
      <c r="M106" s="70"/>
      <c r="N106" s="84"/>
      <c r="O106" s="84"/>
      <c r="P106" s="84"/>
      <c r="Q106" s="70">
        <v>7944</v>
      </c>
      <c r="R106" s="70"/>
      <c r="S106" s="84"/>
      <c r="T106" s="84"/>
      <c r="U106" s="70"/>
      <c r="V106" s="82"/>
      <c r="W106" s="70"/>
      <c r="X106" s="70"/>
      <c r="Y106" s="70"/>
      <c r="Z106" s="70"/>
      <c r="AA106" s="84"/>
    </row>
    <row r="107" spans="1:27" ht="46.5" customHeight="1">
      <c r="A107" s="97"/>
      <c r="B107" s="27"/>
      <c r="C107" s="27"/>
      <c r="D107" s="27"/>
      <c r="E107" s="64" t="s">
        <v>98</v>
      </c>
      <c r="F107" s="69">
        <f t="shared" si="9"/>
        <v>2595</v>
      </c>
      <c r="G107" s="70"/>
      <c r="H107" s="82">
        <f t="shared" si="11"/>
        <v>2595</v>
      </c>
      <c r="I107" s="82">
        <f t="shared" si="10"/>
        <v>2595</v>
      </c>
      <c r="J107" s="69"/>
      <c r="K107" s="84"/>
      <c r="L107" s="84"/>
      <c r="M107" s="70"/>
      <c r="N107" s="84"/>
      <c r="O107" s="84"/>
      <c r="P107" s="84"/>
      <c r="Q107" s="70">
        <v>2595</v>
      </c>
      <c r="R107" s="70"/>
      <c r="S107" s="84"/>
      <c r="T107" s="84"/>
      <c r="U107" s="70"/>
      <c r="V107" s="82"/>
      <c r="W107" s="70"/>
      <c r="X107" s="70"/>
      <c r="Y107" s="70"/>
      <c r="Z107" s="70"/>
      <c r="AA107" s="84"/>
    </row>
    <row r="108" spans="1:27" ht="69" customHeight="1">
      <c r="A108" s="97"/>
      <c r="B108" s="27"/>
      <c r="C108" s="27"/>
      <c r="D108" s="27"/>
      <c r="E108" s="64" t="s">
        <v>99</v>
      </c>
      <c r="F108" s="69">
        <f t="shared" si="9"/>
        <v>2020</v>
      </c>
      <c r="G108" s="70"/>
      <c r="H108" s="82">
        <f t="shared" si="11"/>
        <v>2020</v>
      </c>
      <c r="I108" s="82">
        <f t="shared" si="10"/>
        <v>2020</v>
      </c>
      <c r="J108" s="69"/>
      <c r="K108" s="84"/>
      <c r="L108" s="84"/>
      <c r="M108" s="70"/>
      <c r="N108" s="84"/>
      <c r="O108" s="84"/>
      <c r="P108" s="84"/>
      <c r="Q108" s="70">
        <v>2020</v>
      </c>
      <c r="R108" s="70"/>
      <c r="S108" s="84"/>
      <c r="T108" s="84"/>
      <c r="U108" s="70"/>
      <c r="V108" s="82"/>
      <c r="W108" s="70"/>
      <c r="X108" s="70"/>
      <c r="Y108" s="70"/>
      <c r="Z108" s="70"/>
      <c r="AA108" s="84"/>
    </row>
    <row r="109" spans="1:27" ht="32.25" customHeight="1">
      <c r="A109" s="97"/>
      <c r="B109" s="27"/>
      <c r="C109" s="27"/>
      <c r="D109" s="27"/>
      <c r="E109" s="64" t="s">
        <v>100</v>
      </c>
      <c r="F109" s="69">
        <f t="shared" si="9"/>
        <v>3476</v>
      </c>
      <c r="G109" s="70"/>
      <c r="H109" s="82">
        <f t="shared" si="11"/>
        <v>3476</v>
      </c>
      <c r="I109" s="82">
        <f t="shared" si="10"/>
        <v>3476</v>
      </c>
      <c r="J109" s="69"/>
      <c r="K109" s="84"/>
      <c r="L109" s="84"/>
      <c r="M109" s="70"/>
      <c r="N109" s="84"/>
      <c r="O109" s="84"/>
      <c r="P109" s="84"/>
      <c r="Q109" s="70">
        <v>3476</v>
      </c>
      <c r="R109" s="70"/>
      <c r="S109" s="84"/>
      <c r="T109" s="84"/>
      <c r="U109" s="70"/>
      <c r="V109" s="82"/>
      <c r="W109" s="70"/>
      <c r="X109" s="70"/>
      <c r="Y109" s="70"/>
      <c r="Z109" s="70"/>
      <c r="AA109" s="84"/>
    </row>
    <row r="110" spans="1:27" ht="44.25" customHeight="1">
      <c r="A110" s="97"/>
      <c r="B110" s="27"/>
      <c r="C110" s="27"/>
      <c r="D110" s="27"/>
      <c r="E110" s="64" t="s">
        <v>101</v>
      </c>
      <c r="F110" s="69">
        <f t="shared" si="9"/>
        <v>1747</v>
      </c>
      <c r="G110" s="70"/>
      <c r="H110" s="82">
        <f t="shared" si="11"/>
        <v>1747</v>
      </c>
      <c r="I110" s="82">
        <f t="shared" si="10"/>
        <v>1747</v>
      </c>
      <c r="J110" s="69"/>
      <c r="K110" s="84"/>
      <c r="L110" s="84"/>
      <c r="M110" s="70"/>
      <c r="N110" s="84"/>
      <c r="O110" s="84"/>
      <c r="P110" s="84"/>
      <c r="Q110" s="70">
        <v>1747</v>
      </c>
      <c r="R110" s="70"/>
      <c r="S110" s="84"/>
      <c r="T110" s="84"/>
      <c r="U110" s="70"/>
      <c r="V110" s="82"/>
      <c r="W110" s="70"/>
      <c r="X110" s="70"/>
      <c r="Y110" s="70"/>
      <c r="Z110" s="70"/>
      <c r="AA110" s="84"/>
    </row>
    <row r="111" spans="1:27" ht="34.5" customHeight="1">
      <c r="A111" s="97"/>
      <c r="B111" s="27"/>
      <c r="C111" s="27"/>
      <c r="D111" s="27"/>
      <c r="E111" s="64" t="s">
        <v>102</v>
      </c>
      <c r="F111" s="69">
        <f t="shared" si="9"/>
        <v>2930</v>
      </c>
      <c r="G111" s="70"/>
      <c r="H111" s="82">
        <f t="shared" si="11"/>
        <v>2930</v>
      </c>
      <c r="I111" s="82">
        <f t="shared" si="10"/>
        <v>2930</v>
      </c>
      <c r="J111" s="69"/>
      <c r="K111" s="84"/>
      <c r="L111" s="84"/>
      <c r="M111" s="70"/>
      <c r="N111" s="84"/>
      <c r="O111" s="84"/>
      <c r="P111" s="84"/>
      <c r="Q111" s="70">
        <v>2930</v>
      </c>
      <c r="R111" s="70"/>
      <c r="S111" s="84"/>
      <c r="T111" s="84"/>
      <c r="U111" s="70"/>
      <c r="V111" s="82"/>
      <c r="W111" s="70"/>
      <c r="X111" s="70"/>
      <c r="Y111" s="70"/>
      <c r="Z111" s="70"/>
      <c r="AA111" s="84"/>
    </row>
    <row r="112" spans="1:27" ht="99" customHeight="1">
      <c r="A112" s="97"/>
      <c r="B112" s="27"/>
      <c r="C112" s="27"/>
      <c r="D112" s="27"/>
      <c r="E112" s="64" t="s">
        <v>103</v>
      </c>
      <c r="F112" s="69">
        <f t="shared" si="9"/>
        <v>4153</v>
      </c>
      <c r="G112" s="70"/>
      <c r="H112" s="82">
        <f t="shared" si="11"/>
        <v>4153</v>
      </c>
      <c r="I112" s="82">
        <f t="shared" si="10"/>
        <v>4153</v>
      </c>
      <c r="J112" s="69"/>
      <c r="K112" s="84"/>
      <c r="L112" s="84"/>
      <c r="M112" s="70"/>
      <c r="N112" s="84"/>
      <c r="O112" s="84"/>
      <c r="P112" s="84"/>
      <c r="Q112" s="70">
        <v>4153</v>
      </c>
      <c r="R112" s="70"/>
      <c r="S112" s="84"/>
      <c r="T112" s="84"/>
      <c r="U112" s="70"/>
      <c r="V112" s="82"/>
      <c r="W112" s="70"/>
      <c r="X112" s="70"/>
      <c r="Y112" s="70"/>
      <c r="Z112" s="70"/>
      <c r="AA112" s="84"/>
    </row>
    <row r="113" spans="1:27" ht="61.5" customHeight="1">
      <c r="A113" s="97"/>
      <c r="B113" s="27"/>
      <c r="C113" s="27"/>
      <c r="D113" s="27"/>
      <c r="E113" s="64" t="s">
        <v>104</v>
      </c>
      <c r="F113" s="69">
        <f t="shared" si="9"/>
        <v>2472</v>
      </c>
      <c r="G113" s="70"/>
      <c r="H113" s="82">
        <f t="shared" si="11"/>
        <v>2472</v>
      </c>
      <c r="I113" s="82">
        <f t="shared" si="10"/>
        <v>2472</v>
      </c>
      <c r="J113" s="69"/>
      <c r="K113" s="84"/>
      <c r="L113" s="84"/>
      <c r="M113" s="70"/>
      <c r="N113" s="84"/>
      <c r="O113" s="84"/>
      <c r="P113" s="84"/>
      <c r="Q113" s="70">
        <v>2472</v>
      </c>
      <c r="R113" s="70"/>
      <c r="S113" s="84"/>
      <c r="T113" s="84"/>
      <c r="U113" s="70"/>
      <c r="V113" s="82"/>
      <c r="W113" s="70"/>
      <c r="X113" s="70"/>
      <c r="Y113" s="70"/>
      <c r="Z113" s="70"/>
      <c r="AA113" s="84"/>
    </row>
    <row r="114" spans="1:27" ht="66.75" customHeight="1">
      <c r="A114" s="97"/>
      <c r="B114" s="27"/>
      <c r="C114" s="27"/>
      <c r="D114" s="27"/>
      <c r="E114" s="64" t="s">
        <v>180</v>
      </c>
      <c r="F114" s="69">
        <f t="shared" si="9"/>
        <v>4550</v>
      </c>
      <c r="G114" s="70"/>
      <c r="H114" s="82">
        <f t="shared" si="11"/>
        <v>4550</v>
      </c>
      <c r="I114" s="82">
        <f t="shared" si="10"/>
        <v>4550</v>
      </c>
      <c r="J114" s="69"/>
      <c r="K114" s="84"/>
      <c r="L114" s="84"/>
      <c r="M114" s="70"/>
      <c r="N114" s="84"/>
      <c r="O114" s="84"/>
      <c r="P114" s="84"/>
      <c r="Q114" s="70">
        <v>4550</v>
      </c>
      <c r="R114" s="70"/>
      <c r="S114" s="84"/>
      <c r="T114" s="84"/>
      <c r="U114" s="70"/>
      <c r="V114" s="82"/>
      <c r="W114" s="70"/>
      <c r="X114" s="70"/>
      <c r="Y114" s="70"/>
      <c r="Z114" s="70"/>
      <c r="AA114" s="84"/>
    </row>
    <row r="115" spans="1:27" ht="35.25" customHeight="1">
      <c r="A115" s="97"/>
      <c r="B115" s="27"/>
      <c r="C115" s="27"/>
      <c r="D115" s="27"/>
      <c r="E115" s="64" t="s">
        <v>105</v>
      </c>
      <c r="F115" s="69">
        <f t="shared" si="9"/>
        <v>2384</v>
      </c>
      <c r="G115" s="70"/>
      <c r="H115" s="82">
        <f t="shared" si="11"/>
        <v>2384</v>
      </c>
      <c r="I115" s="82">
        <f t="shared" si="10"/>
        <v>2384</v>
      </c>
      <c r="J115" s="69"/>
      <c r="K115" s="84"/>
      <c r="L115" s="84"/>
      <c r="M115" s="70"/>
      <c r="N115" s="84"/>
      <c r="O115" s="84"/>
      <c r="P115" s="84"/>
      <c r="Q115" s="70">
        <v>2384</v>
      </c>
      <c r="R115" s="70"/>
      <c r="S115" s="84"/>
      <c r="T115" s="84"/>
      <c r="U115" s="70"/>
      <c r="V115" s="82"/>
      <c r="W115" s="70"/>
      <c r="X115" s="70"/>
      <c r="Y115" s="70"/>
      <c r="Z115" s="70"/>
      <c r="AA115" s="84"/>
    </row>
    <row r="116" spans="1:27" ht="57" customHeight="1">
      <c r="A116" s="97"/>
      <c r="B116" s="27"/>
      <c r="C116" s="27"/>
      <c r="D116" s="27"/>
      <c r="E116" s="64" t="s">
        <v>181</v>
      </c>
      <c r="F116" s="69">
        <f t="shared" si="9"/>
        <v>2919</v>
      </c>
      <c r="G116" s="70"/>
      <c r="H116" s="82">
        <f t="shared" si="11"/>
        <v>2919</v>
      </c>
      <c r="I116" s="82">
        <f t="shared" si="10"/>
        <v>2919</v>
      </c>
      <c r="J116" s="69"/>
      <c r="K116" s="84"/>
      <c r="L116" s="84"/>
      <c r="M116" s="70"/>
      <c r="N116" s="84"/>
      <c r="O116" s="84"/>
      <c r="P116" s="84"/>
      <c r="Q116" s="70">
        <v>2919</v>
      </c>
      <c r="R116" s="70"/>
      <c r="S116" s="84"/>
      <c r="T116" s="84"/>
      <c r="U116" s="70"/>
      <c r="V116" s="82"/>
      <c r="W116" s="70"/>
      <c r="X116" s="70"/>
      <c r="Y116" s="70"/>
      <c r="Z116" s="70"/>
      <c r="AA116" s="84"/>
    </row>
    <row r="117" spans="1:27" ht="30" customHeight="1">
      <c r="A117" s="97"/>
      <c r="B117" s="27"/>
      <c r="C117" s="27"/>
      <c r="D117" s="27"/>
      <c r="E117" s="64" t="s">
        <v>41</v>
      </c>
      <c r="F117" s="69">
        <f t="shared" si="9"/>
        <v>3014</v>
      </c>
      <c r="G117" s="70"/>
      <c r="H117" s="82">
        <f t="shared" si="11"/>
        <v>3014</v>
      </c>
      <c r="I117" s="82">
        <f t="shared" si="10"/>
        <v>3014</v>
      </c>
      <c r="J117" s="69"/>
      <c r="K117" s="84"/>
      <c r="L117" s="84"/>
      <c r="M117" s="70"/>
      <c r="N117" s="84"/>
      <c r="O117" s="84"/>
      <c r="P117" s="84"/>
      <c r="Q117" s="70">
        <v>3014</v>
      </c>
      <c r="R117" s="70"/>
      <c r="S117" s="84"/>
      <c r="T117" s="84"/>
      <c r="U117" s="70"/>
      <c r="V117" s="82"/>
      <c r="W117" s="70"/>
      <c r="X117" s="70"/>
      <c r="Y117" s="70"/>
      <c r="Z117" s="70"/>
      <c r="AA117" s="84"/>
    </row>
    <row r="118" spans="1:27" ht="36" customHeight="1">
      <c r="A118" s="97"/>
      <c r="B118" s="27"/>
      <c r="C118" s="27"/>
      <c r="D118" s="27"/>
      <c r="E118" s="64" t="s">
        <v>110</v>
      </c>
      <c r="F118" s="69">
        <f t="shared" si="9"/>
        <v>3386</v>
      </c>
      <c r="G118" s="70"/>
      <c r="H118" s="82">
        <f t="shared" si="11"/>
        <v>3386</v>
      </c>
      <c r="I118" s="82">
        <f t="shared" si="10"/>
        <v>3386</v>
      </c>
      <c r="J118" s="69"/>
      <c r="K118" s="84"/>
      <c r="L118" s="84"/>
      <c r="M118" s="70"/>
      <c r="N118" s="84"/>
      <c r="O118" s="84"/>
      <c r="P118" s="84"/>
      <c r="Q118" s="70">
        <v>3386</v>
      </c>
      <c r="R118" s="70"/>
      <c r="S118" s="84"/>
      <c r="T118" s="84"/>
      <c r="U118" s="70"/>
      <c r="V118" s="82"/>
      <c r="W118" s="70"/>
      <c r="X118" s="70"/>
      <c r="Y118" s="70"/>
      <c r="Z118" s="70"/>
      <c r="AA118" s="84"/>
    </row>
    <row r="119" spans="1:27" ht="90.75" customHeight="1">
      <c r="A119" s="97"/>
      <c r="B119" s="27"/>
      <c r="C119" s="27"/>
      <c r="D119" s="27"/>
      <c r="E119" s="64" t="s">
        <v>106</v>
      </c>
      <c r="F119" s="69">
        <f t="shared" si="9"/>
        <v>1361</v>
      </c>
      <c r="G119" s="70"/>
      <c r="H119" s="82">
        <f t="shared" si="11"/>
        <v>1361</v>
      </c>
      <c r="I119" s="82">
        <f t="shared" si="10"/>
        <v>1361</v>
      </c>
      <c r="J119" s="69">
        <v>1361</v>
      </c>
      <c r="K119" s="84"/>
      <c r="L119" s="84"/>
      <c r="M119" s="70"/>
      <c r="N119" s="84"/>
      <c r="O119" s="84"/>
      <c r="P119" s="84"/>
      <c r="Q119" s="70"/>
      <c r="R119" s="70"/>
      <c r="S119" s="84"/>
      <c r="T119" s="84"/>
      <c r="U119" s="70"/>
      <c r="V119" s="82"/>
      <c r="W119" s="70"/>
      <c r="X119" s="70"/>
      <c r="Y119" s="70"/>
      <c r="Z119" s="70"/>
      <c r="AA119" s="84"/>
    </row>
    <row r="120" spans="1:27" ht="77.25" customHeight="1">
      <c r="A120" s="97">
        <v>3100</v>
      </c>
      <c r="B120" s="50" t="s">
        <v>10</v>
      </c>
      <c r="C120" s="50" t="s">
        <v>60</v>
      </c>
      <c r="D120" s="50" t="s">
        <v>60</v>
      </c>
      <c r="E120" s="67" t="s">
        <v>135</v>
      </c>
      <c r="F120" s="69">
        <f t="shared" si="9"/>
        <v>-176020</v>
      </c>
      <c r="G120" s="70">
        <f>G122</f>
        <v>-176020</v>
      </c>
      <c r="H120" s="82"/>
      <c r="I120" s="69">
        <f t="shared" si="10"/>
        <v>-176020</v>
      </c>
      <c r="J120" s="69"/>
      <c r="K120" s="84"/>
      <c r="L120" s="84"/>
      <c r="M120" s="70"/>
      <c r="N120" s="84"/>
      <c r="O120" s="84"/>
      <c r="P120" s="84"/>
      <c r="Q120" s="70"/>
      <c r="R120" s="70"/>
      <c r="S120" s="84"/>
      <c r="T120" s="84"/>
      <c r="U120" s="70">
        <f>U122</f>
        <v>-176020</v>
      </c>
      <c r="V120" s="82"/>
      <c r="W120" s="70"/>
      <c r="X120" s="70"/>
      <c r="Y120" s="70"/>
      <c r="Z120" s="70"/>
      <c r="AA120" s="84"/>
    </row>
    <row r="121" spans="1:27" ht="12.75" customHeight="1">
      <c r="A121" s="97"/>
      <c r="B121" s="50"/>
      <c r="C121" s="50"/>
      <c r="D121" s="50"/>
      <c r="E121" s="66" t="s">
        <v>64</v>
      </c>
      <c r="F121" s="69"/>
      <c r="G121" s="70"/>
      <c r="H121" s="82"/>
      <c r="I121" s="69"/>
      <c r="J121" s="69"/>
      <c r="K121" s="84"/>
      <c r="L121" s="84"/>
      <c r="M121" s="70"/>
      <c r="N121" s="84"/>
      <c r="O121" s="84"/>
      <c r="P121" s="84"/>
      <c r="Q121" s="70"/>
      <c r="R121" s="70"/>
      <c r="S121" s="84"/>
      <c r="T121" s="84"/>
      <c r="U121" s="70"/>
      <c r="V121" s="82"/>
      <c r="W121" s="70"/>
      <c r="X121" s="70"/>
      <c r="Y121" s="70"/>
      <c r="Z121" s="70"/>
      <c r="AA121" s="84"/>
    </row>
    <row r="122" spans="1:27" ht="49.5" customHeight="1">
      <c r="A122" s="97">
        <v>3112</v>
      </c>
      <c r="B122" s="27" t="s">
        <v>10</v>
      </c>
      <c r="C122" s="27" t="s">
        <v>5</v>
      </c>
      <c r="D122" s="27" t="s">
        <v>8</v>
      </c>
      <c r="E122" s="65" t="s">
        <v>11</v>
      </c>
      <c r="F122" s="69">
        <f>I122+V122</f>
        <v>-176020</v>
      </c>
      <c r="G122" s="70">
        <f>U122</f>
        <v>-176020</v>
      </c>
      <c r="H122" s="82"/>
      <c r="I122" s="69">
        <f t="shared" si="10"/>
        <v>-176020</v>
      </c>
      <c r="J122" s="69"/>
      <c r="K122" s="84"/>
      <c r="L122" s="84"/>
      <c r="M122" s="70"/>
      <c r="N122" s="84"/>
      <c r="O122" s="84"/>
      <c r="P122" s="84"/>
      <c r="Q122" s="70"/>
      <c r="R122" s="70"/>
      <c r="S122" s="84"/>
      <c r="T122" s="84"/>
      <c r="U122" s="70">
        <v>-176020</v>
      </c>
      <c r="V122" s="82"/>
      <c r="W122" s="70"/>
      <c r="X122" s="70"/>
      <c r="Y122" s="70"/>
      <c r="Z122" s="70"/>
      <c r="AA122" s="84"/>
    </row>
    <row r="123" spans="1:27" ht="13.5">
      <c r="A123" s="100"/>
      <c r="B123" s="35"/>
      <c r="C123" s="35"/>
      <c r="D123" s="35"/>
      <c r="E123" s="71"/>
      <c r="F123" s="72"/>
      <c r="G123" s="73"/>
      <c r="H123" s="72"/>
      <c r="I123" s="72"/>
      <c r="J123" s="72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2"/>
      <c r="W123" s="73"/>
      <c r="X123" s="73"/>
      <c r="Y123" s="73"/>
      <c r="Z123" s="73"/>
      <c r="AA123" s="73"/>
    </row>
    <row r="126" spans="1:27" ht="13.5" customHeight="1">
      <c r="A126" s="101" t="s">
        <v>55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</row>
    <row r="127" spans="5:23" ht="8.25" customHeight="1">
      <c r="E127" s="25"/>
      <c r="G127" s="23"/>
      <c r="O127" s="3"/>
      <c r="P127" s="3"/>
      <c r="Q127" s="3"/>
      <c r="R127" s="3"/>
      <c r="S127" s="3"/>
      <c r="T127" s="3"/>
      <c r="U127" s="3"/>
      <c r="V127" s="3"/>
      <c r="W127" s="3"/>
    </row>
    <row r="128" spans="5:23" ht="8.25" customHeight="1">
      <c r="E128" s="25"/>
      <c r="G128" s="2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ht="8.25" customHeight="1">
      <c r="E129" s="25"/>
      <c r="G129" s="2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ht="13.5">
      <c r="E130" s="25"/>
      <c r="G130" s="2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ht="13.5">
      <c r="E131" s="25"/>
      <c r="G131" s="23"/>
      <c r="O131" s="3"/>
      <c r="P131" s="3"/>
      <c r="Q131" s="3"/>
      <c r="R131" s="3"/>
      <c r="S131" s="3"/>
      <c r="T131" s="3"/>
      <c r="U131" s="3"/>
      <c r="V131" s="3"/>
      <c r="W131" s="3"/>
    </row>
    <row r="132" spans="1:27" s="4" customFormat="1" ht="15.75" customHeight="1">
      <c r="A132" s="101" t="s">
        <v>140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</row>
  </sheetData>
  <sheetProtection/>
  <mergeCells count="15">
    <mergeCell ref="A126:AA126"/>
    <mergeCell ref="A132:AA132"/>
    <mergeCell ref="C8:C10"/>
    <mergeCell ref="D8:D10"/>
    <mergeCell ref="E8:E10"/>
    <mergeCell ref="J8:U8"/>
    <mergeCell ref="A6:AA6"/>
    <mergeCell ref="G8:G10"/>
    <mergeCell ref="F8:F10"/>
    <mergeCell ref="H8:H10"/>
    <mergeCell ref="I8:I10"/>
    <mergeCell ref="V8:V10"/>
    <mergeCell ref="W8:AA8"/>
    <mergeCell ref="A8:A10"/>
    <mergeCell ref="B8:B10"/>
  </mergeCells>
  <printOptions/>
  <pageMargins left="0.1968503937007874" right="0" top="0.3937007874015748" bottom="0.1968503937007874" header="0.11811023622047245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2023-03-24T07:55:56Z</cp:lastPrinted>
  <dcterms:created xsi:type="dcterms:W3CDTF">1996-10-14T23:33:28Z</dcterms:created>
  <dcterms:modified xsi:type="dcterms:W3CDTF">2023-03-24T08:54:29Z</dcterms:modified>
  <cp:category/>
  <cp:version/>
  <cp:contentType/>
  <cp:contentStatus/>
</cp:coreProperties>
</file>