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2"/>
  </bookViews>
  <sheets>
    <sheet name="hav 1" sheetId="1" r:id="rId1"/>
    <sheet name="hav 2" sheetId="2" r:id="rId2"/>
    <sheet name="hav 3" sheetId="3" r:id="rId3"/>
  </sheets>
  <definedNames>
    <definedName name="_xlnm.Print_Titles" localSheetId="0">'hav 1'!$8:$11</definedName>
    <definedName name="_xlnm.Print_Titles" localSheetId="1">'hav 2'!$8:$9</definedName>
    <definedName name="_xlnm.Print_Titles" localSheetId="2">'hav 3'!$8:$11</definedName>
  </definedNames>
  <calcPr fullCalcOnLoad="1"/>
</workbook>
</file>

<file path=xl/sharedStrings.xml><?xml version="1.0" encoding="utf-8"?>
<sst xmlns="http://schemas.openxmlformats.org/spreadsheetml/2006/main" count="243" uniqueCount="130">
  <si>
    <t xml:space="preserve"> X</t>
  </si>
  <si>
    <t>X</t>
  </si>
  <si>
    <t>Բաժին</t>
  </si>
  <si>
    <t>Խումբ</t>
  </si>
  <si>
    <t>Դաս</t>
  </si>
  <si>
    <t>1</t>
  </si>
  <si>
    <t>հազար դրամ</t>
  </si>
  <si>
    <t>Ավելացում</t>
  </si>
  <si>
    <t>2</t>
  </si>
  <si>
    <t>Տողի NN</t>
  </si>
  <si>
    <t>Բյուջետային ծախսերի գործառական դասակարգման բաժինների, խմբերի և դասերի անվանումները</t>
  </si>
  <si>
    <t xml:space="preserve">վարչական  բյուջե </t>
  </si>
  <si>
    <t>ԸՆԴԱՄԵՆԸ ՀԱՎԵԼՈՒՐԴԸ ԿԱՄ ԴԵՖԻՑԻՏԸ (ՊԱԿԱՍՈՒՐԴԸ)</t>
  </si>
  <si>
    <t>04</t>
  </si>
  <si>
    <t>5</t>
  </si>
  <si>
    <t xml:space="preserve">ճանապարհային տրանսպորտ </t>
  </si>
  <si>
    <t>Ֆոնդային բյուջե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</si>
  <si>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</si>
  <si>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</si>
  <si>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</si>
  <si>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06</t>
  </si>
  <si>
    <t>Փողոցների լուսավորում</t>
  </si>
  <si>
    <t>Պակասեցում</t>
  </si>
  <si>
    <t>ՀՀ Լոռու մարզի Վանաձոր համայնքի ավագանու</t>
  </si>
  <si>
    <t>թիվ  ___ Ն  որոշման</t>
  </si>
  <si>
    <t>Հավելված թիվ 1</t>
  </si>
  <si>
    <t>Հավելված թիվ 2</t>
  </si>
  <si>
    <t>Բյուջետային ծախսերի տնտեսագիտական դասակարգման հոդվածների անվանումները</t>
  </si>
  <si>
    <t xml:space="preserve"> NN</t>
  </si>
  <si>
    <t>ֆոնդային մաս</t>
  </si>
  <si>
    <t>08</t>
  </si>
  <si>
    <t>Հավելված թիվ 3</t>
  </si>
  <si>
    <t>ՀԱՄԱՅՆՔԻ ՂԵԿԱՎԱՐԻ ՊԱՇՏՈՆԱԿԱՏԱՐ`                                        Ա. ՓԵԼԵՇՅԱՆ</t>
  </si>
  <si>
    <t>0</t>
  </si>
  <si>
    <t>այդ թվում ըստ հոդ.</t>
  </si>
  <si>
    <t>4</t>
  </si>
  <si>
    <t>Այլ մշակութային կազմակերպություններ</t>
  </si>
  <si>
    <t>6</t>
  </si>
  <si>
    <t>ՖԻՆԱՆՍԱՏՆՏԵՍԱԳԻՏԱԿԱՆ ԲԱԺՆԻ ՊԵՏԻ ԺԱՄԱՆԱԿԱՎՈՐ ՊԱՇՏՈՆԱԿԱՏԱՐ`                               Վ.  ԳՐԻԳՈՐՅԱՆ</t>
  </si>
  <si>
    <t>Հանգստի և սպորտի ծառայություններ</t>
  </si>
  <si>
    <r>
      <t xml:space="preserve">2.3. Համայնքի բյուջեի միջոցների տարեսկզբի ազատ  մնացորդը` </t>
    </r>
    <r>
      <rPr>
        <sz val="8"/>
        <rFont val="GHEA Grapalat"/>
        <family val="3"/>
      </rPr>
      <t>(տող 8191+տող 8194-8193)</t>
    </r>
  </si>
  <si>
    <r>
      <t xml:space="preserve"> - ենթակա է ուղղման համայնքի բյուջեի ֆոնդային  մաս </t>
    </r>
    <r>
      <rPr>
        <i/>
        <sz val="8"/>
        <rFont val="GHEA Grapalat"/>
        <family val="3"/>
      </rPr>
      <t>(տող 8191 - տող 8192)</t>
    </r>
  </si>
  <si>
    <r>
      <t xml:space="preserve"> 2.3.2. Համայնքի բյուջեի ֆոնդային մասի միջոցների տարեսկզբի մնացորդ</t>
    </r>
    <r>
      <rPr>
        <sz val="8"/>
        <rFont val="GHEA Grapalat"/>
        <family val="3"/>
      </rPr>
      <t xml:space="preserve"> (տող 8195 + տող 8196), որից</t>
    </r>
  </si>
  <si>
    <r>
      <t xml:space="preserve"> 2.3.1. Համայնքի բյուջեի վարչական մասի միջոցների տարեսկզբի ազատ մնացորդ, </t>
    </r>
    <r>
      <rPr>
        <sz val="8"/>
        <rFont val="GHEA Grapalat"/>
        <family val="3"/>
      </rPr>
      <t>որից</t>
    </r>
  </si>
  <si>
    <t>Պետական բյուջեից կապիտալ ծախսերի ֆինանսավորման նպատակային հատկացումներ (սուբվենցիաներ)</t>
  </si>
  <si>
    <t>«____» _____________    2024թ.</t>
  </si>
  <si>
    <t xml:space="preserve">ՎԱՆԱՁՈՐ ՀԱՄԱՅՆՔԻ 2023 ԹՎԱԿԱՆԻ ԲՅՈՒՋԵԻ ԿԱՏԱՐՄԱՆ ԱՐԴՅՈՒՆՔՈՒՄ ԱՌԱՋԱՑԱԾ ՊԱՐՏՔԵՐՆ  ԸՍՏ ԳՈՐԾԱՌՆԱԿԱՆ-ՏՆՏԵՍԱԳԻՏԱԿԱՆ ԴԱՍԱԿԱՐԳՄԱՆ ԵՎ ԾՐԱԳՐԵՐԻ </t>
  </si>
  <si>
    <t>Վանաձոր համանյքի փողոցների կապիտալ նորոգում (համայնք)</t>
  </si>
  <si>
    <t>Վանաձոր համանյքի փողոցների կապիտալ նորոգում (պետ. բյուջե)</t>
  </si>
  <si>
    <t>Վանաձոր համայնքի Շահումյան բնակավայրի  փողոցների հիմնանորոգում (պետ. բյուջե)</t>
  </si>
  <si>
    <t xml:space="preserve">Բնակարանային շինարարություն </t>
  </si>
  <si>
    <t>Բազմաբնակարան շենքերի տանիքների նորոգում (համայնք)</t>
  </si>
  <si>
    <t>Բազմաբնակարան շենքերի տանիքների նորոգում (պետ. բյուջե)</t>
  </si>
  <si>
    <t>Վանաձոր համայնքի գլխավոր փողոցների լուսավորության համակարգի արդիականացում (համայնք)</t>
  </si>
  <si>
    <t>Վանաձոր համայնքի գլխավոր փողոցների լուսավորության համակարգի արդիականացում (պետ. բյուջե)</t>
  </si>
  <si>
    <t>Վանաձոր համայնքի Վ. Համբարձումյանի անվան հրապարակի հիմնանորոգում (պետ. բյուջե)</t>
  </si>
  <si>
    <t>Վանաձոր համայնքի Տինիկային թատրոնի հիմնանորոգում  (համայնք)</t>
  </si>
  <si>
    <t>Վանաձոր համայնքի Տինիկային թատրոնի հիմնանորոգում  (պետ. բյուջե)</t>
  </si>
  <si>
    <t>Հանգիստ, մշակույթ և կրոն (այլ դասերին չպատկանող)</t>
  </si>
  <si>
    <t>Մշակութային միջոցառումներ</t>
  </si>
  <si>
    <t>Ընդամենը  /8+10/</t>
  </si>
  <si>
    <r>
      <t>ԲՆԱԿԱՐԱՆԱՅԻՆ ՇԻՆԱՐԱՐՈՒԹՅՈՒՆ ԵՎ ԿՈՄՈՒՆԱԼ ԾԱՌԱՅՈՒԹՅՈՒՆ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>(տող2611+տող2641)</t>
    </r>
  </si>
  <si>
    <r>
      <t>ՀԱՆԳԻՍՏ, ՄՇԱԿՈՒՅԹ ԵՎ ԿՐՈՆ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>(տող2811+տող2824+տող2861)</t>
    </r>
  </si>
  <si>
    <r>
      <t xml:space="preserve">ՏՆՏԵՍԱԿԱՆ ՀԱՐԱԲԵՐՈՒԹՅՈՒՆՆԵՐ 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(տող2451)            </t>
    </r>
    <r>
      <rPr>
        <sz val="10"/>
        <rFont val="GHEA Grapalat"/>
        <family val="3"/>
      </rPr>
      <t xml:space="preserve">  </t>
    </r>
  </si>
  <si>
    <t>Ընդհանուր բնույթի այլ ծառայութ.</t>
  </si>
  <si>
    <t>Շենքերի և շին. կապի-տալ վերան.</t>
  </si>
  <si>
    <t xml:space="preserve">վարչա-կան  բյուջե </t>
  </si>
  <si>
    <t>ՖԻՆԱՆՍԱՏՆՏԵՍԱԳԻՏԱԿԱՆ ԲԱԺՆԻ ՊԵՏԻ ԺԱՄԱՆԱԿԱՎՈՐ ՊԱՇՏՈՆԱԿԱՏԱՐ`                     Վ.  ԳՐԻԳՈՐՅԱՆ</t>
  </si>
  <si>
    <t>ՀԱՄԱՅՆՔԻ ՂԵԿԱՎԱՐԻ ՊԱՇՏՈՆԱԿԱՏԱՐ`                         Ա. ՓԵԼԵՇՅԱՆ</t>
  </si>
  <si>
    <t>Թանգարաններ և ցուցասրահներ</t>
  </si>
  <si>
    <t>,,Կառլոս Աբովյանի անվան կերպարվեստի թանգարան,,  ՀՈԱԿ</t>
  </si>
  <si>
    <t>Սուբսի-դիաներ ոչ-ֆինանսա-կան hամայն-քային կազմ.</t>
  </si>
  <si>
    <t>09</t>
  </si>
  <si>
    <t xml:space="preserve">Նախադպրոցական կրթություն </t>
  </si>
  <si>
    <t>,,Վանաձոր համայնքի թիվ 31 մանկապարտեզ,, ՀՈԱԿ</t>
  </si>
  <si>
    <t>,,Տիկնիկային  թատրոն,, ՀՈԱԿ</t>
  </si>
  <si>
    <t>01</t>
  </si>
  <si>
    <t>3</t>
  </si>
  <si>
    <t xml:space="preserve">Ընդհանուր բնույթի այլ ծառայություններ </t>
  </si>
  <si>
    <t>,,Վանաձորի քաղաքային տնտեսություն,, ՀՈԱԿ</t>
  </si>
  <si>
    <t>05</t>
  </si>
  <si>
    <t>Աղբահանում</t>
  </si>
  <si>
    <t xml:space="preserve">Կենցաղային աղբահանություն </t>
  </si>
  <si>
    <t>Կոմունալ ծառայու-թյուններ</t>
  </si>
  <si>
    <t>ՖԻՆԱՆՍԱՏՆՏԵՍԱԳԻՏԱԿԱՆ ԲԱԺՆԻ ՊԵՏԻ ԺԱՄԱՆԱԿԱՎՈՐ ՊԱՇՏՈՆԱԿԱՏԱՐ`                    Վ.  ԳՐԻԳՈՐՅԱՆ</t>
  </si>
  <si>
    <t>ՀԱՄԱՅՆՔԻ ՂԵԿԱՎԱՐԻ ՊԱՇՏՈՆԱԿԱՏԱՐ`                       Ա. ՓԵԼԵՇՅԱՆ</t>
  </si>
  <si>
    <r>
      <t>2. ՊԱՇՏՈՆԱԿԱՆ ԴՐԱՄԱՇՆՈՐՀՆԵՐ</t>
    </r>
    <r>
      <rPr>
        <sz val="9"/>
        <rFont val="GHEA Grapalat"/>
        <family val="3"/>
      </rPr>
      <t xml:space="preserve"> (տող 1260)</t>
    </r>
  </si>
  <si>
    <t>այդ թվում ըստ հոդվածների</t>
  </si>
  <si>
    <t xml:space="preserve">այդ թվում </t>
  </si>
  <si>
    <t>Կապիտալ ծախսերի ֆինանսավորման համար համայնքի բյուջե ստացված մուտքեր` տրամադրված արտաքին աղբյուրներից</t>
  </si>
  <si>
    <t>Վարչական բյուջեի պահուստային ֆոնդից ֆոնդային բյուջե կատարվող հատկացումներից մուտքեր</t>
  </si>
  <si>
    <t>3.9 Այլ եկամուտներ (տող 1392)</t>
  </si>
  <si>
    <r>
      <t xml:space="preserve">3.8 Համայնքի բյուջե մուտքագրվող այլ կատեգորիաներում չդասակարգված կապիտալ տրանսֆերտներ </t>
    </r>
    <r>
      <rPr>
        <sz val="8"/>
        <rFont val="GHEA Grapalat"/>
        <family val="3"/>
      </rPr>
      <t>(տող 1381)</t>
    </r>
  </si>
  <si>
    <r>
      <t>Ա. ՆԵՐՔԻՆ ԱՂԲՅՈՒՐՆԵՐ</t>
    </r>
    <r>
      <rPr>
        <sz val="8"/>
        <rFont val="GHEA Grapalat"/>
        <family val="3"/>
      </rPr>
      <t xml:space="preserve"> (տող 8160)</t>
    </r>
  </si>
  <si>
    <r>
      <t>2. ՖԻՆԱՆՍԱԿԱՆ ԱԿՏԻՎՆԵՐ</t>
    </r>
    <r>
      <rPr>
        <sz val="8"/>
        <rFont val="GHEA Grapalat"/>
        <family val="3"/>
      </rPr>
      <t xml:space="preserve"> (տող8190)</t>
    </r>
  </si>
  <si>
    <t xml:space="preserve">ԳԻԶ և Վանաձորի համայնքապետարանի հետ համատեղ «Խելացի կանգառներ» 4 կանգառի կառուցում </t>
  </si>
  <si>
    <t>Շենքերի և շին. շինա-րարություն</t>
  </si>
  <si>
    <t>11</t>
  </si>
  <si>
    <t>ՀՀ համայնքների պահուստային ֆոնդ</t>
  </si>
  <si>
    <t>Պահուս-տային միջոցներ</t>
  </si>
  <si>
    <t>Պակա-սեցում</t>
  </si>
  <si>
    <t>Վարչա-կան մաս</t>
  </si>
  <si>
    <r>
      <t>ԸՆԴԱՄԵՆԸ ԵԿԱՄՈՒՏՆԵՐ</t>
    </r>
    <r>
      <rPr>
        <sz val="8"/>
        <rFont val="GHEA Grapalat"/>
        <family val="3"/>
      </rPr>
      <t xml:space="preserve"> (տող 1200+տող 1300)</t>
    </r>
  </si>
  <si>
    <r>
      <t xml:space="preserve"> ԸՆԴԱՄԵՆԸ ԾԱԽՍԵՐ </t>
    </r>
    <r>
      <rPr>
        <sz val="8"/>
        <rFont val="GHEA Grapalat"/>
        <family val="3"/>
      </rPr>
      <t xml:space="preserve">(տող2400+տող2600+տող2800)        </t>
    </r>
    <r>
      <rPr>
        <sz val="10"/>
        <rFont val="GHEA Grapalat"/>
        <family val="3"/>
      </rPr>
      <t xml:space="preserve">      </t>
    </r>
    <r>
      <rPr>
        <sz val="8"/>
        <rFont val="GHEA Grapalat"/>
        <family val="3"/>
      </rPr>
      <t xml:space="preserve">     </t>
    </r>
    <r>
      <rPr>
        <sz val="10"/>
        <rFont val="GHEA Grapalat"/>
        <family val="3"/>
      </rPr>
      <t xml:space="preserve">      </t>
    </r>
  </si>
  <si>
    <t>այդ թվում` համայնքի բյուջեի վարչական մասի պահուստային ֆոնդից ֆոնդային մաս կատարվող հատկացումներ</t>
  </si>
  <si>
    <t>Ընդամենը  /7+8/</t>
  </si>
  <si>
    <t>ԵՄ Կայուն էներգետիկ շաբաթվա շրջանակում միջոցառումների կազմակերպում</t>
  </si>
  <si>
    <t>Երիտասարդական ծրագրեր</t>
  </si>
  <si>
    <t>Երիտասարդական միջոցառումներ</t>
  </si>
  <si>
    <r>
      <rPr>
        <b/>
        <sz val="9.5"/>
        <rFont val="GHEA Grapalat"/>
        <family val="3"/>
      </rPr>
      <t>3. ԱՅԼ ԵԿԱՄՈՒՏՆԵՐ</t>
    </r>
    <r>
      <rPr>
        <sz val="8"/>
        <rFont val="GHEA Grapalat"/>
        <family val="3"/>
      </rPr>
      <t xml:space="preserve"> (տող 1380+տող 1390-տող 1392)</t>
    </r>
  </si>
  <si>
    <t>Արտադպրոցական դաստիարակություն</t>
  </si>
  <si>
    <t>,,Ստ.Աղաջանյանի անվան գեղարվեստի դպրոց ԿՈՒՀ,, ՀՈԱԿ</t>
  </si>
  <si>
    <r>
      <t>2.6 Կապիտալ ներքին պաշտոնական դրամաշնորհներ` ստացված կառավարման այլ մակարդակներից</t>
    </r>
    <r>
      <rPr>
        <sz val="8"/>
        <rFont val="GHEA Grapalat"/>
        <family val="3"/>
      </rPr>
      <t xml:space="preserve"> (տող 1261)</t>
    </r>
  </si>
  <si>
    <r>
      <t xml:space="preserve">ԸՆԴԱՄԵՆԸ </t>
    </r>
    <r>
      <rPr>
        <sz val="8"/>
        <rFont val="GHEA Grapalat"/>
        <family val="3"/>
      </rPr>
      <t xml:space="preserve"> (տող 1000+տող 8000-տող 1392)</t>
    </r>
  </si>
  <si>
    <t>ՎԱՆԱՁՈՐ ՀԱՄԱՅՆՔԻ 2024 ԹՎԱԿԱՆԻ ԲՅՈՒՋԵԻ ՀԱՎԵԼՎԱԾԻ 1-ին,  4-ՐԴ և 5-ՐԴ ՀԱՏՎԱԾՆԵՐՈՒՄ ԿԱՏԱՐՎՈՂ ՓՈՓՈԽՈՒԹՅՈՒՆՆԵՐ</t>
  </si>
  <si>
    <t>ՎԱՆԱՁՈՐ ՀԱՄԱՅՆՔԻ 2024 ԹՎԱԿԱՆԻ ԲՅՈՒՋԵԻ ՀԱՎԵԼՎԱԾԻ 2-ՐԴ,  3-ՐԴ և 6-ՐԴ ՀԱՏՎԱԾՆԵՐՈՒՄ ԿԱՏԱՐՎՈՂ ՓՈՓՈԽՈՒԹՅՈՒՆՆԵՐ</t>
  </si>
  <si>
    <t>9</t>
  </si>
  <si>
    <t>Տնտեսական հարաբերություններ (այլ դասերին չպատկանող)</t>
  </si>
  <si>
    <t>Անշարժ գույքի իրացումից մուտքեր</t>
  </si>
  <si>
    <t>Շենքերի և կառույցների ընթացիկ նորոգում և պահպանում</t>
  </si>
  <si>
    <r>
      <rPr>
        <b/>
        <sz val="9"/>
        <rFont val="GHEA Grapalat"/>
        <family val="3"/>
      </rPr>
      <t>ԿՐԹՈՒԹՅՈՒՆ</t>
    </r>
    <r>
      <rPr>
        <sz val="9"/>
        <rFont val="GHEA Grapalat"/>
        <family val="3"/>
      </rPr>
      <t xml:space="preserve"> (տող2911)</t>
    </r>
  </si>
  <si>
    <r>
      <t xml:space="preserve"> ԸՆԴԱՄԵՆԸ ԾԱԽՍԵՐ</t>
    </r>
    <r>
      <rPr>
        <sz val="8"/>
        <rFont val="GHEA Grapalat"/>
        <family val="3"/>
      </rPr>
      <t xml:space="preserve"> (տող2100+տող2400+տող2500+տող2600+տող2800+տող2900+տող3100)              </t>
    </r>
  </si>
  <si>
    <r>
      <t>ԸՆԴՀԱՆՈՒՐ ԲՆՈՒՅԹԻ ՀԱՆՐԱՅԻՆ ԾԱՌԱՅՈՒԹՅՈՒՆՆԵՐ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(տող2133)    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 xml:space="preserve">                                                                                   </t>
    </r>
  </si>
  <si>
    <r>
      <t xml:space="preserve">ՏՆՏԵՍԱԿԱՆ ՀԱՐԱԲԵՐՈՒ-ԹՅՈՒՆՆԵՐ </t>
    </r>
    <r>
      <rPr>
        <sz val="8"/>
        <rFont val="GHEA Grapalat"/>
        <family val="3"/>
      </rPr>
      <t xml:space="preserve">(տող2451)    </t>
    </r>
    <r>
      <rPr>
        <sz val="9"/>
        <rFont val="GHEA Grapalat"/>
        <family val="3"/>
      </rPr>
      <t xml:space="preserve">          </t>
    </r>
  </si>
  <si>
    <r>
      <t>ՇՐՋԱԿԱ ՄԻՋԱՎԱՅՐԻ ՊԱՇՏՊԱՆՈՒԹՅՈՒՆ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>(տող2511)</t>
    </r>
  </si>
  <si>
    <r>
      <t>ՀԱՆԳԻՍՏ, ՄՇԱԿՈՒՅԹ ԵՎ ԿՐՈՆ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>(տող2811+տող2824+տող2861)</t>
    </r>
  </si>
  <si>
    <r>
      <t>ՀԻՄՆԱԿԱՆ ԲԱԺԻՆՆԵՐԻՆ ՉԴԱՍՎՈՂ ՊԱՀՈՒՍՏԱՅԻՆ ՖՈՆԴԵՐ</t>
    </r>
    <r>
      <rPr>
        <b/>
        <sz val="8"/>
        <rFont val="GHEA Grapalat"/>
        <family val="3"/>
      </rPr>
      <t xml:space="preserve"> (տող3112)</t>
    </r>
  </si>
  <si>
    <r>
      <t>ԲՆԱԿԱՐԱՆԱՅԻՆ ՇԻՆԱ-ՐԱՐՈՒԹՅՈՒՆ ԵՎ ԿՈՄՈՒՆԱԼ ԾԱՌԱՅՈՒԹՅՈՒՆ</t>
    </r>
    <r>
      <rPr>
        <sz val="9"/>
        <rFont val="GHEA Grapalat"/>
        <family val="3"/>
      </rPr>
      <t xml:space="preserve"> </t>
    </r>
    <r>
      <rPr>
        <sz val="8"/>
        <rFont val="GHEA Grapalat"/>
        <family val="3"/>
      </rPr>
      <t>(տող2611+տող2641)</t>
    </r>
  </si>
  <si>
    <t>Աղբարկղերի և աղբախցերի  ախտահանում</t>
  </si>
  <si>
    <t>Վանաձոր համայնքի մանկապարտեզներում  ներառական սենյակների նորոգում և կահավորում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</si>
</sst>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0.000000"/>
  </numFmts>
  <fonts count="55">
    <font>
      <sz val="10"/>
      <name val="Arial"/>
      <family val="0"/>
    </font>
    <font>
      <sz val="8"/>
      <name val="Arial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i/>
      <sz val="9"/>
      <name val="GHEA Grapalat"/>
      <family val="3"/>
    </font>
    <font>
      <b/>
      <sz val="10"/>
      <name val="GHEA Grapalat"/>
      <family val="3"/>
    </font>
    <font>
      <sz val="9.5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7"/>
      <name val="GHEA Grapalat"/>
      <family val="3"/>
    </font>
    <font>
      <sz val="8"/>
      <color indexed="10"/>
      <name val="GHEA Grapalat"/>
      <family val="3"/>
    </font>
    <font>
      <b/>
      <sz val="9"/>
      <name val="GHEA Grapalat"/>
      <family val="3"/>
    </font>
    <font>
      <b/>
      <sz val="9.5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18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84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1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86" fontId="2" fillId="33" borderId="0" xfId="0" applyNumberFormat="1" applyFont="1" applyFill="1" applyAlignment="1">
      <alignment vertical="center"/>
    </xf>
    <xf numFmtId="186" fontId="5" fillId="33" borderId="0" xfId="0" applyNumberFormat="1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84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 readingOrder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84" fontId="3" fillId="33" borderId="0" xfId="0" applyNumberFormat="1" applyFont="1" applyFill="1" applyBorder="1" applyAlignment="1">
      <alignment horizontal="center" vertical="center" wrapText="1"/>
    </xf>
    <xf numFmtId="184" fontId="3" fillId="33" borderId="0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86" fontId="3" fillId="0" borderId="0" xfId="0" applyNumberFormat="1" applyFont="1" applyAlignment="1">
      <alignment vertical="center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 wrapText="1"/>
    </xf>
    <xf numFmtId="184" fontId="8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/>
    </xf>
    <xf numFmtId="184" fontId="4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84" fontId="3" fillId="33" borderId="11" xfId="0" applyNumberFormat="1" applyFont="1" applyFill="1" applyBorder="1" applyAlignment="1">
      <alignment vertical="center"/>
    </xf>
    <xf numFmtId="184" fontId="2" fillId="33" borderId="0" xfId="0" applyNumberFormat="1" applyFont="1" applyFill="1" applyAlignment="1">
      <alignment vertical="center"/>
    </xf>
    <xf numFmtId="0" fontId="14" fillId="33" borderId="11" xfId="0" applyNumberFormat="1" applyFont="1" applyFill="1" applyBorder="1" applyAlignment="1">
      <alignment horizontal="left" vertical="center" wrapText="1"/>
    </xf>
    <xf numFmtId="0" fontId="14" fillId="33" borderId="11" xfId="0" applyNumberFormat="1" applyFont="1" applyFill="1" applyBorder="1" applyAlignment="1">
      <alignment horizontal="left" vertical="center" wrapText="1" readingOrder="1"/>
    </xf>
    <xf numFmtId="0" fontId="4" fillId="33" borderId="11" xfId="0" applyNumberFormat="1" applyFont="1" applyFill="1" applyBorder="1" applyAlignment="1">
      <alignment horizontal="left" vertical="center" wrapText="1" readingOrder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/>
    </xf>
    <xf numFmtId="49" fontId="5" fillId="33" borderId="11" xfId="0" applyNumberFormat="1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="95" zoomScaleNormal="95" zoomScalePageLayoutView="0" workbookViewId="0" topLeftCell="A19">
      <selection activeCell="R26" sqref="R26"/>
    </sheetView>
  </sheetViews>
  <sheetFormatPr defaultColWidth="9.140625" defaultRowHeight="12.75"/>
  <cols>
    <col min="1" max="1" width="4.57421875" style="49" customWidth="1"/>
    <col min="2" max="2" width="2.421875" style="17" customWidth="1"/>
    <col min="3" max="4" width="2.140625" style="49" customWidth="1"/>
    <col min="5" max="5" width="38.421875" style="22" customWidth="1"/>
    <col min="6" max="6" width="9.8515625" style="19" customWidth="1"/>
    <col min="7" max="7" width="9.8515625" style="20" customWidth="1"/>
    <col min="8" max="8" width="7.00390625" style="20" customWidth="1"/>
    <col min="9" max="9" width="8.8515625" style="20" customWidth="1"/>
    <col min="10" max="10" width="10.00390625" style="20" customWidth="1"/>
    <col min="11" max="11" width="10.00390625" style="3" customWidth="1"/>
    <col min="12" max="12" width="9.140625" style="3" customWidth="1"/>
    <col min="13" max="13" width="9.8515625" style="3" bestFit="1" customWidth="1"/>
    <col min="14" max="14" width="10.421875" style="3" bestFit="1" customWidth="1"/>
    <col min="15" max="16384" width="9.140625" style="3" customWidth="1"/>
  </cols>
  <sheetData>
    <row r="1" spans="1:7" s="2" customFormat="1" ht="15" customHeight="1">
      <c r="A1" s="1"/>
      <c r="G1" s="3" t="s">
        <v>25</v>
      </c>
    </row>
    <row r="2" spans="1:7" s="2" customFormat="1" ht="15" customHeight="1">
      <c r="A2" s="1"/>
      <c r="G2" s="3" t="s">
        <v>23</v>
      </c>
    </row>
    <row r="3" spans="1:7" s="2" customFormat="1" ht="14.25" customHeight="1">
      <c r="A3" s="1"/>
      <c r="G3" s="3" t="s">
        <v>45</v>
      </c>
    </row>
    <row r="4" spans="1:7" s="2" customFormat="1" ht="16.5" customHeight="1">
      <c r="A4" s="1"/>
      <c r="G4" s="3" t="s">
        <v>24</v>
      </c>
    </row>
    <row r="5" spans="5:11" ht="4.5" customHeight="1">
      <c r="E5" s="18"/>
      <c r="K5" s="21"/>
    </row>
    <row r="6" spans="1:11" ht="25.5" customHeight="1">
      <c r="A6" s="92" t="s">
        <v>46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ht="10.5" customHeight="1">
      <c r="J7" s="19" t="s">
        <v>6</v>
      </c>
    </row>
    <row r="8" spans="1:11" ht="25.5" customHeight="1">
      <c r="A8" s="93" t="s">
        <v>9</v>
      </c>
      <c r="B8" s="94" t="s">
        <v>2</v>
      </c>
      <c r="C8" s="95" t="s">
        <v>3</v>
      </c>
      <c r="D8" s="95" t="s">
        <v>4</v>
      </c>
      <c r="E8" s="89" t="s">
        <v>10</v>
      </c>
      <c r="F8" s="90" t="s">
        <v>60</v>
      </c>
      <c r="G8" s="89" t="s">
        <v>7</v>
      </c>
      <c r="H8" s="90" t="s">
        <v>66</v>
      </c>
      <c r="I8" s="69" t="s">
        <v>34</v>
      </c>
      <c r="J8" s="90" t="s">
        <v>16</v>
      </c>
      <c r="K8" s="69" t="s">
        <v>34</v>
      </c>
    </row>
    <row r="9" spans="1:11" ht="13.5" customHeight="1">
      <c r="A9" s="93"/>
      <c r="B9" s="94"/>
      <c r="C9" s="95"/>
      <c r="D9" s="95"/>
      <c r="E9" s="89"/>
      <c r="F9" s="90"/>
      <c r="G9" s="89"/>
      <c r="H9" s="90"/>
      <c r="I9" s="23">
        <v>4239</v>
      </c>
      <c r="J9" s="90"/>
      <c r="K9" s="27">
        <v>5113</v>
      </c>
    </row>
    <row r="10" spans="1:11" ht="39.75" customHeight="1">
      <c r="A10" s="93"/>
      <c r="B10" s="94"/>
      <c r="C10" s="95"/>
      <c r="D10" s="95"/>
      <c r="E10" s="89"/>
      <c r="F10" s="90"/>
      <c r="G10" s="89"/>
      <c r="H10" s="90"/>
      <c r="I10" s="69" t="s">
        <v>64</v>
      </c>
      <c r="J10" s="90"/>
      <c r="K10" s="69" t="s">
        <v>65</v>
      </c>
    </row>
    <row r="11" spans="1:11" s="49" customFormat="1" ht="9" customHeight="1">
      <c r="A11" s="10">
        <v>1</v>
      </c>
      <c r="B11" s="28">
        <v>2</v>
      </c>
      <c r="C11" s="10">
        <v>3</v>
      </c>
      <c r="D11" s="28">
        <v>4</v>
      </c>
      <c r="E11" s="10">
        <v>5</v>
      </c>
      <c r="F11" s="28">
        <v>6</v>
      </c>
      <c r="G11" s="10">
        <v>7</v>
      </c>
      <c r="H11" s="28">
        <v>8</v>
      </c>
      <c r="I11" s="10">
        <v>9</v>
      </c>
      <c r="J11" s="28">
        <v>10</v>
      </c>
      <c r="K11" s="10">
        <v>11</v>
      </c>
    </row>
    <row r="12" spans="1:14" s="25" customFormat="1" ht="27.75" customHeight="1">
      <c r="A12" s="54">
        <v>2000</v>
      </c>
      <c r="B12" s="36" t="s">
        <v>0</v>
      </c>
      <c r="C12" s="37" t="s">
        <v>1</v>
      </c>
      <c r="D12" s="37" t="s">
        <v>1</v>
      </c>
      <c r="E12" s="55" t="s">
        <v>103</v>
      </c>
      <c r="F12" s="42">
        <f>H12+J12</f>
        <v>848724.6</v>
      </c>
      <c r="G12" s="42">
        <f>G13+G18+G25</f>
        <v>848724.6</v>
      </c>
      <c r="H12" s="42">
        <f>H13+H18+H25</f>
        <v>7192</v>
      </c>
      <c r="I12" s="42">
        <f>I13+I18+I25</f>
        <v>7192</v>
      </c>
      <c r="J12" s="42">
        <f>J13+J18+J25</f>
        <v>841532.6</v>
      </c>
      <c r="K12" s="42">
        <f>K13+K18+K25</f>
        <v>841532.6</v>
      </c>
      <c r="N12" s="61"/>
    </row>
    <row r="13" spans="1:11" s="25" customFormat="1" ht="28.5" customHeight="1">
      <c r="A13" s="10">
        <v>2400</v>
      </c>
      <c r="B13" s="31" t="s">
        <v>13</v>
      </c>
      <c r="C13" s="31" t="s">
        <v>33</v>
      </c>
      <c r="D13" s="31" t="s">
        <v>33</v>
      </c>
      <c r="E13" s="26" t="s">
        <v>63</v>
      </c>
      <c r="F13" s="42">
        <f aca="true" t="shared" si="0" ref="F13:F32">H13+J13</f>
        <v>628609.7999999999</v>
      </c>
      <c r="G13" s="42">
        <f>G14</f>
        <v>628609.7999999999</v>
      </c>
      <c r="H13" s="42"/>
      <c r="I13" s="42"/>
      <c r="J13" s="42">
        <f>J14</f>
        <v>628609.7999999999</v>
      </c>
      <c r="K13" s="42">
        <f>K14</f>
        <v>628609.7999999999</v>
      </c>
    </row>
    <row r="14" spans="1:11" s="25" customFormat="1" ht="16.5" customHeight="1">
      <c r="A14" s="10">
        <v>2451</v>
      </c>
      <c r="B14" s="24" t="s">
        <v>13</v>
      </c>
      <c r="C14" s="24" t="s">
        <v>14</v>
      </c>
      <c r="D14" s="24" t="s">
        <v>5</v>
      </c>
      <c r="E14" s="38" t="s">
        <v>15</v>
      </c>
      <c r="F14" s="42">
        <f t="shared" si="0"/>
        <v>628609.7999999999</v>
      </c>
      <c r="G14" s="42">
        <f>G15+G16+G17</f>
        <v>628609.7999999999</v>
      </c>
      <c r="H14" s="42"/>
      <c r="I14" s="42"/>
      <c r="J14" s="42">
        <f>J15+J16+J17</f>
        <v>628609.7999999999</v>
      </c>
      <c r="K14" s="42">
        <f>K15+K16+K17</f>
        <v>628609.7999999999</v>
      </c>
    </row>
    <row r="15" spans="1:15" s="25" customFormat="1" ht="30.75" customHeight="1">
      <c r="A15" s="10"/>
      <c r="B15" s="31"/>
      <c r="C15" s="31"/>
      <c r="D15" s="31"/>
      <c r="E15" s="38" t="s">
        <v>47</v>
      </c>
      <c r="F15" s="42">
        <f t="shared" si="0"/>
        <v>160213.9</v>
      </c>
      <c r="G15" s="42">
        <f>K15</f>
        <v>160213.9</v>
      </c>
      <c r="H15" s="42"/>
      <c r="I15" s="42"/>
      <c r="J15" s="42">
        <f>K15</f>
        <v>160213.9</v>
      </c>
      <c r="K15" s="43">
        <v>160213.9</v>
      </c>
      <c r="M15" s="61"/>
      <c r="O15" s="61"/>
    </row>
    <row r="16" spans="1:11" s="25" customFormat="1" ht="29.25" customHeight="1">
      <c r="A16" s="10"/>
      <c r="B16" s="24"/>
      <c r="C16" s="24"/>
      <c r="D16" s="24"/>
      <c r="E16" s="38" t="s">
        <v>48</v>
      </c>
      <c r="F16" s="42">
        <f t="shared" si="0"/>
        <v>392314.3</v>
      </c>
      <c r="G16" s="42">
        <f>K16</f>
        <v>392314.3</v>
      </c>
      <c r="H16" s="42"/>
      <c r="I16" s="42"/>
      <c r="J16" s="42">
        <f>K16</f>
        <v>392314.3</v>
      </c>
      <c r="K16" s="42">
        <v>392314.3</v>
      </c>
    </row>
    <row r="17" spans="1:11" s="25" customFormat="1" ht="44.25" customHeight="1">
      <c r="A17" s="10"/>
      <c r="B17" s="24"/>
      <c r="C17" s="24"/>
      <c r="D17" s="24"/>
      <c r="E17" s="38" t="s">
        <v>49</v>
      </c>
      <c r="F17" s="42">
        <f t="shared" si="0"/>
        <v>76081.6</v>
      </c>
      <c r="G17" s="42">
        <f>K17</f>
        <v>76081.6</v>
      </c>
      <c r="H17" s="42"/>
      <c r="I17" s="42"/>
      <c r="J17" s="42">
        <f>K17</f>
        <v>76081.6</v>
      </c>
      <c r="K17" s="43">
        <v>76081.6</v>
      </c>
    </row>
    <row r="18" spans="1:11" s="25" customFormat="1" ht="42.75" customHeight="1">
      <c r="A18" s="10">
        <v>2600</v>
      </c>
      <c r="B18" s="31" t="s">
        <v>20</v>
      </c>
      <c r="C18" s="31" t="s">
        <v>33</v>
      </c>
      <c r="D18" s="31" t="s">
        <v>33</v>
      </c>
      <c r="E18" s="26" t="s">
        <v>61</v>
      </c>
      <c r="F18" s="42">
        <f t="shared" si="0"/>
        <v>146836.5</v>
      </c>
      <c r="G18" s="42">
        <f>G19+G22</f>
        <v>146836.5</v>
      </c>
      <c r="H18" s="42"/>
      <c r="I18" s="42"/>
      <c r="J18" s="42">
        <f>J19+J22</f>
        <v>146836.5</v>
      </c>
      <c r="K18" s="42">
        <f>K19+K22</f>
        <v>146836.5</v>
      </c>
    </row>
    <row r="19" spans="1:11" ht="16.5" customHeight="1">
      <c r="A19" s="10">
        <v>2611</v>
      </c>
      <c r="B19" s="24" t="s">
        <v>20</v>
      </c>
      <c r="C19" s="24" t="s">
        <v>5</v>
      </c>
      <c r="D19" s="24" t="s">
        <v>5</v>
      </c>
      <c r="E19" s="38" t="s">
        <v>50</v>
      </c>
      <c r="F19" s="42">
        <f t="shared" si="0"/>
        <v>68712.5</v>
      </c>
      <c r="G19" s="43">
        <f>G20+G21</f>
        <v>68712.5</v>
      </c>
      <c r="H19" s="43"/>
      <c r="I19" s="43"/>
      <c r="J19" s="43">
        <f>J20+J21</f>
        <v>68712.5</v>
      </c>
      <c r="K19" s="43">
        <f>K20+K21</f>
        <v>68712.5</v>
      </c>
    </row>
    <row r="20" spans="1:11" ht="29.25" customHeight="1">
      <c r="A20" s="10"/>
      <c r="B20" s="24"/>
      <c r="C20" s="24"/>
      <c r="D20" s="24"/>
      <c r="E20" s="38" t="s">
        <v>51</v>
      </c>
      <c r="F20" s="42">
        <f t="shared" si="0"/>
        <v>3047.1</v>
      </c>
      <c r="G20" s="43">
        <f>K20</f>
        <v>3047.1</v>
      </c>
      <c r="H20" s="43"/>
      <c r="I20" s="43"/>
      <c r="J20" s="43">
        <f>K20</f>
        <v>3047.1</v>
      </c>
      <c r="K20" s="43">
        <v>3047.1</v>
      </c>
    </row>
    <row r="21" spans="1:14" ht="27" customHeight="1">
      <c r="A21" s="10"/>
      <c r="B21" s="31"/>
      <c r="C21" s="31"/>
      <c r="D21" s="31"/>
      <c r="E21" s="38" t="s">
        <v>52</v>
      </c>
      <c r="F21" s="42">
        <f t="shared" si="0"/>
        <v>65665.4</v>
      </c>
      <c r="G21" s="43">
        <f>K21</f>
        <v>65665.4</v>
      </c>
      <c r="H21" s="43"/>
      <c r="I21" s="43"/>
      <c r="J21" s="43">
        <f>K21</f>
        <v>65665.4</v>
      </c>
      <c r="K21" s="43">
        <v>65665.4</v>
      </c>
      <c r="N21" s="21"/>
    </row>
    <row r="22" spans="1:11" ht="19.5" customHeight="1">
      <c r="A22" s="10">
        <v>2641</v>
      </c>
      <c r="B22" s="24" t="s">
        <v>20</v>
      </c>
      <c r="C22" s="24">
        <v>4</v>
      </c>
      <c r="D22" s="24">
        <v>1</v>
      </c>
      <c r="E22" s="39" t="s">
        <v>21</v>
      </c>
      <c r="F22" s="42">
        <f t="shared" si="0"/>
        <v>78124</v>
      </c>
      <c r="G22" s="43">
        <f>G23+G24</f>
        <v>78124</v>
      </c>
      <c r="H22" s="43"/>
      <c r="I22" s="43"/>
      <c r="J22" s="43">
        <f>J23+J24</f>
        <v>78124</v>
      </c>
      <c r="K22" s="43">
        <f>K23+K24</f>
        <v>78124</v>
      </c>
    </row>
    <row r="23" spans="1:11" ht="46.5" customHeight="1">
      <c r="A23" s="10"/>
      <c r="B23" s="24"/>
      <c r="C23" s="24"/>
      <c r="D23" s="24"/>
      <c r="E23" s="40" t="s">
        <v>53</v>
      </c>
      <c r="F23" s="42">
        <f t="shared" si="0"/>
        <v>555.3</v>
      </c>
      <c r="G23" s="43">
        <f>K23</f>
        <v>555.3</v>
      </c>
      <c r="H23" s="43"/>
      <c r="I23" s="43"/>
      <c r="J23" s="43">
        <f>K23</f>
        <v>555.3</v>
      </c>
      <c r="K23" s="43">
        <v>555.3</v>
      </c>
    </row>
    <row r="24" spans="1:11" ht="46.5" customHeight="1">
      <c r="A24" s="10"/>
      <c r="B24" s="24"/>
      <c r="C24" s="24"/>
      <c r="D24" s="24"/>
      <c r="E24" s="40" t="s">
        <v>54</v>
      </c>
      <c r="F24" s="42">
        <f t="shared" si="0"/>
        <v>77568.7</v>
      </c>
      <c r="G24" s="43">
        <f>K24</f>
        <v>77568.7</v>
      </c>
      <c r="H24" s="43"/>
      <c r="I24" s="43"/>
      <c r="J24" s="43">
        <f>K24</f>
        <v>77568.7</v>
      </c>
      <c r="K24" s="43">
        <v>77568.7</v>
      </c>
    </row>
    <row r="25" spans="1:11" ht="28.5" customHeight="1">
      <c r="A25" s="10">
        <v>2800</v>
      </c>
      <c r="B25" s="31" t="s">
        <v>30</v>
      </c>
      <c r="C25" s="31" t="s">
        <v>33</v>
      </c>
      <c r="D25" s="31" t="s">
        <v>33</v>
      </c>
      <c r="E25" s="26" t="s">
        <v>62</v>
      </c>
      <c r="F25" s="42">
        <f t="shared" si="0"/>
        <v>73278.3</v>
      </c>
      <c r="G25" s="43">
        <f>G26+G28+G31</f>
        <v>73278.3</v>
      </c>
      <c r="H25" s="43">
        <f>H26+H28+H31</f>
        <v>7192</v>
      </c>
      <c r="I25" s="43">
        <f>I26+I28+I31</f>
        <v>7192</v>
      </c>
      <c r="J25" s="43">
        <f>J26+J28+J31</f>
        <v>66086.3</v>
      </c>
      <c r="K25" s="43">
        <f>K26+K28+K31</f>
        <v>66086.3</v>
      </c>
    </row>
    <row r="26" spans="1:11" ht="17.25" customHeight="1">
      <c r="A26" s="10">
        <v>2811</v>
      </c>
      <c r="B26" s="24" t="s">
        <v>30</v>
      </c>
      <c r="C26" s="24" t="s">
        <v>5</v>
      </c>
      <c r="D26" s="24" t="s">
        <v>5</v>
      </c>
      <c r="E26" s="38" t="s">
        <v>39</v>
      </c>
      <c r="F26" s="42">
        <f t="shared" si="0"/>
        <v>25286.6</v>
      </c>
      <c r="G26" s="43">
        <f>G27</f>
        <v>25286.6</v>
      </c>
      <c r="H26" s="43"/>
      <c r="I26" s="43"/>
      <c r="J26" s="43">
        <f>J27</f>
        <v>25286.6</v>
      </c>
      <c r="K26" s="43">
        <f>K27</f>
        <v>25286.6</v>
      </c>
    </row>
    <row r="27" spans="1:11" ht="42.75" customHeight="1">
      <c r="A27" s="28"/>
      <c r="B27" s="28"/>
      <c r="C27" s="28"/>
      <c r="D27" s="56"/>
      <c r="E27" s="38" t="s">
        <v>55</v>
      </c>
      <c r="F27" s="42">
        <f t="shared" si="0"/>
        <v>25286.6</v>
      </c>
      <c r="G27" s="43">
        <f>K27</f>
        <v>25286.6</v>
      </c>
      <c r="H27" s="43"/>
      <c r="I27" s="43"/>
      <c r="J27" s="43">
        <f>K27</f>
        <v>25286.6</v>
      </c>
      <c r="K27" s="43">
        <v>25286.6</v>
      </c>
    </row>
    <row r="28" spans="1:11" ht="19.5" customHeight="1">
      <c r="A28" s="10">
        <v>2824</v>
      </c>
      <c r="B28" s="24" t="s">
        <v>30</v>
      </c>
      <c r="C28" s="24" t="s">
        <v>8</v>
      </c>
      <c r="D28" s="24" t="s">
        <v>35</v>
      </c>
      <c r="E28" s="38" t="s">
        <v>36</v>
      </c>
      <c r="F28" s="42">
        <f t="shared" si="0"/>
        <v>40799.700000000004</v>
      </c>
      <c r="G28" s="43">
        <f>G29+G30</f>
        <v>40799.700000000004</v>
      </c>
      <c r="H28" s="43"/>
      <c r="I28" s="43"/>
      <c r="J28" s="43">
        <f>J29+J30</f>
        <v>40799.700000000004</v>
      </c>
      <c r="K28" s="43">
        <f>K29+K30</f>
        <v>40799.700000000004</v>
      </c>
    </row>
    <row r="29" spans="1:11" ht="32.25" customHeight="1">
      <c r="A29" s="28"/>
      <c r="B29" s="28"/>
      <c r="C29" s="28"/>
      <c r="D29" s="56"/>
      <c r="E29" s="40" t="s">
        <v>56</v>
      </c>
      <c r="F29" s="42">
        <f t="shared" si="0"/>
        <v>154.3</v>
      </c>
      <c r="G29" s="43">
        <f>K29</f>
        <v>154.3</v>
      </c>
      <c r="H29" s="43"/>
      <c r="I29" s="43"/>
      <c r="J29" s="43">
        <f>K29</f>
        <v>154.3</v>
      </c>
      <c r="K29" s="43">
        <v>154.3</v>
      </c>
    </row>
    <row r="30" spans="1:11" ht="30.75" customHeight="1">
      <c r="A30" s="28"/>
      <c r="B30" s="28"/>
      <c r="C30" s="28"/>
      <c r="D30" s="56"/>
      <c r="E30" s="40" t="s">
        <v>57</v>
      </c>
      <c r="F30" s="42">
        <f t="shared" si="0"/>
        <v>40645.4</v>
      </c>
      <c r="G30" s="43">
        <f>K30</f>
        <v>40645.4</v>
      </c>
      <c r="H30" s="43"/>
      <c r="I30" s="43"/>
      <c r="J30" s="43">
        <f>K30</f>
        <v>40645.4</v>
      </c>
      <c r="K30" s="43">
        <v>40645.4</v>
      </c>
    </row>
    <row r="31" spans="1:11" ht="28.5" customHeight="1">
      <c r="A31" s="10">
        <v>2861</v>
      </c>
      <c r="B31" s="24" t="s">
        <v>30</v>
      </c>
      <c r="C31" s="24" t="s">
        <v>37</v>
      </c>
      <c r="D31" s="24" t="s">
        <v>5</v>
      </c>
      <c r="E31" s="40" t="s">
        <v>58</v>
      </c>
      <c r="F31" s="42">
        <f t="shared" si="0"/>
        <v>7192</v>
      </c>
      <c r="G31" s="43">
        <f>G32</f>
        <v>7192</v>
      </c>
      <c r="H31" s="43">
        <f>H32</f>
        <v>7192</v>
      </c>
      <c r="I31" s="43">
        <f>I32</f>
        <v>7192</v>
      </c>
      <c r="J31" s="43"/>
      <c r="K31" s="43"/>
    </row>
    <row r="32" spans="1:11" ht="18" customHeight="1">
      <c r="A32" s="28"/>
      <c r="B32" s="28"/>
      <c r="C32" s="28"/>
      <c r="D32" s="56"/>
      <c r="E32" s="40" t="s">
        <v>59</v>
      </c>
      <c r="F32" s="42">
        <f t="shared" si="0"/>
        <v>7192</v>
      </c>
      <c r="G32" s="43">
        <f>I32</f>
        <v>7192</v>
      </c>
      <c r="H32" s="43">
        <f>I32</f>
        <v>7192</v>
      </c>
      <c r="I32" s="43">
        <v>7192</v>
      </c>
      <c r="J32" s="43"/>
      <c r="K32" s="43"/>
    </row>
    <row r="33" spans="1:11" ht="14.25" customHeight="1">
      <c r="A33" s="57"/>
      <c r="B33" s="57"/>
      <c r="C33" s="57"/>
      <c r="D33" s="58"/>
      <c r="E33" s="44"/>
      <c r="F33" s="45"/>
      <c r="G33" s="46"/>
      <c r="H33" s="46"/>
      <c r="I33" s="46"/>
      <c r="J33" s="46"/>
      <c r="K33" s="46"/>
    </row>
    <row r="35" spans="1:11" ht="13.5" customHeight="1">
      <c r="A35" s="91" t="s">
        <v>68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ht="8.25" customHeight="1"/>
    <row r="37" ht="6" customHeight="1"/>
    <row r="38" ht="12.75" customHeight="1"/>
    <row r="39" spans="1:11" s="4" customFormat="1" ht="15.75" customHeight="1">
      <c r="A39" s="91" t="s">
        <v>67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</sheetData>
  <sheetProtection/>
  <mergeCells count="12">
    <mergeCell ref="A6:K6"/>
    <mergeCell ref="A8:A10"/>
    <mergeCell ref="B8:B10"/>
    <mergeCell ref="C8:C10"/>
    <mergeCell ref="D8:D10"/>
    <mergeCell ref="E8:E10"/>
    <mergeCell ref="F8:F10"/>
    <mergeCell ref="G8:G10"/>
    <mergeCell ref="H8:H10"/>
    <mergeCell ref="A35:K35"/>
    <mergeCell ref="A39:K39"/>
    <mergeCell ref="J8:J10"/>
  </mergeCells>
  <printOptions/>
  <pageMargins left="0.5118110236220472" right="0" top="0.2362204724409449" bottom="0.1968503937007874" header="0.2362204724409449" footer="0.1574803149606299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3">
      <selection activeCell="J30" sqref="J30"/>
    </sheetView>
  </sheetViews>
  <sheetFormatPr defaultColWidth="9.140625" defaultRowHeight="12.75"/>
  <cols>
    <col min="1" max="1" width="4.7109375" style="5" customWidth="1"/>
    <col min="2" max="2" width="39.57421875" style="9" customWidth="1"/>
    <col min="3" max="3" width="5.8515625" style="9" customWidth="1"/>
    <col min="4" max="4" width="10.00390625" style="6" customWidth="1"/>
    <col min="5" max="5" width="10.28125" style="6" customWidth="1"/>
    <col min="6" max="6" width="9.00390625" style="6" customWidth="1"/>
    <col min="7" max="7" width="8.140625" style="6" customWidth="1"/>
    <col min="8" max="8" width="10.57421875" style="4" customWidth="1"/>
    <col min="9" max="9" width="12.7109375" style="4" customWidth="1"/>
    <col min="10" max="10" width="12.8515625" style="4" customWidth="1"/>
    <col min="11" max="11" width="11.421875" style="4" customWidth="1"/>
    <col min="12" max="12" width="10.8515625" style="4" bestFit="1" customWidth="1"/>
    <col min="13" max="16384" width="9.140625" style="4" customWidth="1"/>
  </cols>
  <sheetData>
    <row r="1" spans="1:4" s="2" customFormat="1" ht="15.75" customHeight="1">
      <c r="A1" s="1"/>
      <c r="C1" s="1"/>
      <c r="D1" s="3" t="s">
        <v>26</v>
      </c>
    </row>
    <row r="2" spans="2:8" s="2" customFormat="1" ht="18" customHeight="1">
      <c r="B2" s="3"/>
      <c r="C2" s="3"/>
      <c r="D2" s="3" t="s">
        <v>23</v>
      </c>
      <c r="H2" s="3"/>
    </row>
    <row r="3" spans="2:8" s="2" customFormat="1" ht="15" customHeight="1">
      <c r="B3" s="3"/>
      <c r="C3" s="3"/>
      <c r="D3" s="3" t="s">
        <v>45</v>
      </c>
      <c r="G3" s="3"/>
      <c r="H3" s="3"/>
    </row>
    <row r="4" spans="2:8" s="2" customFormat="1" ht="18" customHeight="1">
      <c r="B4" s="3"/>
      <c r="C4" s="3"/>
      <c r="D4" s="3" t="s">
        <v>24</v>
      </c>
      <c r="G4" s="3"/>
      <c r="H4" s="3"/>
    </row>
    <row r="5" spans="2:8" s="2" customFormat="1" ht="6" customHeight="1">
      <c r="B5" s="3"/>
      <c r="C5" s="3"/>
      <c r="D5" s="3"/>
      <c r="G5" s="3"/>
      <c r="H5" s="3"/>
    </row>
    <row r="6" spans="1:8" ht="32.25" customHeight="1">
      <c r="A6" s="96" t="s">
        <v>114</v>
      </c>
      <c r="B6" s="96"/>
      <c r="C6" s="96"/>
      <c r="D6" s="96"/>
      <c r="E6" s="96"/>
      <c r="F6" s="96"/>
      <c r="G6" s="96"/>
      <c r="H6" s="96"/>
    </row>
    <row r="7" spans="2:8" ht="18.75" customHeight="1">
      <c r="B7" s="4"/>
      <c r="C7" s="4"/>
      <c r="H7" s="41" t="s">
        <v>6</v>
      </c>
    </row>
    <row r="8" spans="1:8" ht="27" customHeight="1">
      <c r="A8" s="7" t="s">
        <v>9</v>
      </c>
      <c r="B8" s="8" t="s">
        <v>27</v>
      </c>
      <c r="C8" s="8" t="s">
        <v>28</v>
      </c>
      <c r="D8" s="15" t="s">
        <v>105</v>
      </c>
      <c r="E8" s="15" t="s">
        <v>7</v>
      </c>
      <c r="F8" s="15" t="s">
        <v>100</v>
      </c>
      <c r="G8" s="15" t="s">
        <v>101</v>
      </c>
      <c r="H8" s="15" t="s">
        <v>29</v>
      </c>
    </row>
    <row r="9" spans="1:8" s="9" customFormat="1" ht="11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12" s="9" customFormat="1" ht="19.5" customHeight="1">
      <c r="A10" s="16"/>
      <c r="B10" s="33" t="s">
        <v>113</v>
      </c>
      <c r="C10" s="8"/>
      <c r="D10" s="66">
        <f>G10+H10-D19</f>
        <v>792007.1</v>
      </c>
      <c r="E10" s="66">
        <f>E11+E20</f>
        <v>799907.1</v>
      </c>
      <c r="F10" s="66">
        <f>F11+F20</f>
        <v>-7900</v>
      </c>
      <c r="G10" s="66">
        <f>G11+G20</f>
        <v>7191.999999999996</v>
      </c>
      <c r="H10" s="66">
        <f>H11+H20</f>
        <v>1008701.6</v>
      </c>
      <c r="J10" s="48"/>
      <c r="K10" s="48"/>
      <c r="L10" s="48"/>
    </row>
    <row r="11" spans="1:11" s="9" customFormat="1" ht="30.75" customHeight="1">
      <c r="A11" s="8">
        <v>1000</v>
      </c>
      <c r="B11" s="33" t="s">
        <v>102</v>
      </c>
      <c r="C11" s="8"/>
      <c r="D11" s="66">
        <f aca="true" t="shared" si="0" ref="D11:D29">G11+H11</f>
        <v>883140.7</v>
      </c>
      <c r="E11" s="66">
        <f>E12+E15</f>
        <v>667154.2</v>
      </c>
      <c r="F11" s="66">
        <f>F12+F15</f>
        <v>-7900</v>
      </c>
      <c r="G11" s="66"/>
      <c r="H11" s="66">
        <f>H12+H15</f>
        <v>883140.7</v>
      </c>
      <c r="J11" s="68"/>
      <c r="K11" s="68"/>
    </row>
    <row r="12" spans="1:11" s="9" customFormat="1" ht="22.5" customHeight="1">
      <c r="A12" s="15">
        <v>1200</v>
      </c>
      <c r="B12" s="64" t="s">
        <v>86</v>
      </c>
      <c r="C12" s="15">
        <v>7300</v>
      </c>
      <c r="D12" s="66">
        <f t="shared" si="0"/>
        <v>667154.2</v>
      </c>
      <c r="E12" s="66">
        <f>E13</f>
        <v>667154.2</v>
      </c>
      <c r="F12" s="66"/>
      <c r="G12" s="66"/>
      <c r="H12" s="66">
        <f>H13</f>
        <v>667154.2</v>
      </c>
      <c r="J12" s="68"/>
      <c r="K12" s="68"/>
    </row>
    <row r="13" spans="1:12" s="9" customFormat="1" ht="44.25" customHeight="1">
      <c r="A13" s="8">
        <v>1260</v>
      </c>
      <c r="B13" s="32" t="s">
        <v>112</v>
      </c>
      <c r="C13" s="8"/>
      <c r="D13" s="66">
        <f t="shared" si="0"/>
        <v>667154.2</v>
      </c>
      <c r="E13" s="66">
        <f>E14</f>
        <v>667154.2</v>
      </c>
      <c r="F13" s="66"/>
      <c r="G13" s="66"/>
      <c r="H13" s="66">
        <f>H14</f>
        <v>667154.2</v>
      </c>
      <c r="K13" s="68"/>
      <c r="L13" s="68"/>
    </row>
    <row r="14" spans="1:8" s="9" customFormat="1" ht="47.25" customHeight="1">
      <c r="A14" s="15">
        <v>1261</v>
      </c>
      <c r="B14" s="52" t="s">
        <v>44</v>
      </c>
      <c r="C14" s="8"/>
      <c r="D14" s="66">
        <f t="shared" si="0"/>
        <v>667154.2</v>
      </c>
      <c r="E14" s="66">
        <f>H14</f>
        <v>667154.2</v>
      </c>
      <c r="F14" s="66"/>
      <c r="G14" s="66"/>
      <c r="H14" s="66">
        <v>667154.2</v>
      </c>
    </row>
    <row r="15" spans="1:9" s="9" customFormat="1" ht="27.75" customHeight="1">
      <c r="A15" s="15">
        <v>1300</v>
      </c>
      <c r="B15" s="52" t="s">
        <v>109</v>
      </c>
      <c r="C15" s="8"/>
      <c r="D15" s="66">
        <f>G15+H15-D19</f>
        <v>-7900</v>
      </c>
      <c r="E15" s="66"/>
      <c r="F15" s="66">
        <f>F16+F18-F19</f>
        <v>-7900</v>
      </c>
      <c r="G15" s="66"/>
      <c r="H15" s="66">
        <f>H16+H18</f>
        <v>215986.5</v>
      </c>
      <c r="I15" s="68"/>
    </row>
    <row r="16" spans="1:8" s="9" customFormat="1" ht="47.25" customHeight="1">
      <c r="A16" s="15">
        <v>1380</v>
      </c>
      <c r="B16" s="52" t="s">
        <v>92</v>
      </c>
      <c r="C16" s="8"/>
      <c r="D16" s="66">
        <f t="shared" si="0"/>
        <v>-7900</v>
      </c>
      <c r="E16" s="66"/>
      <c r="F16" s="66">
        <f>F17</f>
        <v>-7900</v>
      </c>
      <c r="G16" s="66"/>
      <c r="H16" s="66">
        <f>H17</f>
        <v>-7900</v>
      </c>
    </row>
    <row r="17" spans="1:8" s="9" customFormat="1" ht="47.25" customHeight="1">
      <c r="A17" s="15">
        <v>1381</v>
      </c>
      <c r="B17" s="13" t="s">
        <v>89</v>
      </c>
      <c r="C17" s="8"/>
      <c r="D17" s="66">
        <f t="shared" si="0"/>
        <v>-7900</v>
      </c>
      <c r="E17" s="66"/>
      <c r="F17" s="66">
        <f>H17</f>
        <v>-7900</v>
      </c>
      <c r="G17" s="66"/>
      <c r="H17" s="66">
        <v>-7900</v>
      </c>
    </row>
    <row r="18" spans="1:8" s="9" customFormat="1" ht="18" customHeight="1">
      <c r="A18" s="15">
        <v>1390</v>
      </c>
      <c r="B18" s="52" t="s">
        <v>91</v>
      </c>
      <c r="C18" s="8"/>
      <c r="D18" s="66">
        <f t="shared" si="0"/>
        <v>223886.5</v>
      </c>
      <c r="E18" s="66">
        <f>E19</f>
        <v>223886.5</v>
      </c>
      <c r="F18" s="66"/>
      <c r="G18" s="66"/>
      <c r="H18" s="66">
        <f>H19</f>
        <v>223886.5</v>
      </c>
    </row>
    <row r="19" spans="1:8" s="9" customFormat="1" ht="45" customHeight="1">
      <c r="A19" s="15">
        <v>1392</v>
      </c>
      <c r="B19" s="52" t="s">
        <v>90</v>
      </c>
      <c r="C19" s="8"/>
      <c r="D19" s="66">
        <f t="shared" si="0"/>
        <v>223886.5</v>
      </c>
      <c r="E19" s="66">
        <f>H19</f>
        <v>223886.5</v>
      </c>
      <c r="F19" s="66"/>
      <c r="G19" s="66"/>
      <c r="H19" s="66">
        <v>223886.5</v>
      </c>
    </row>
    <row r="20" spans="1:8" s="9" customFormat="1" ht="29.25" customHeight="1">
      <c r="A20" s="11">
        <v>8000</v>
      </c>
      <c r="B20" s="63" t="s">
        <v>12</v>
      </c>
      <c r="C20" s="65"/>
      <c r="D20" s="66">
        <f t="shared" si="0"/>
        <v>132752.9</v>
      </c>
      <c r="E20" s="66">
        <f>E23</f>
        <v>132752.9</v>
      </c>
      <c r="F20" s="66"/>
      <c r="G20" s="66">
        <f>G23</f>
        <v>7191.999999999996</v>
      </c>
      <c r="H20" s="66">
        <f>H23</f>
        <v>125560.9</v>
      </c>
    </row>
    <row r="21" spans="1:11" s="9" customFormat="1" ht="18" customHeight="1">
      <c r="A21" s="11">
        <v>8100</v>
      </c>
      <c r="B21" s="12" t="s">
        <v>93</v>
      </c>
      <c r="C21" s="65"/>
      <c r="D21" s="66">
        <f t="shared" si="0"/>
        <v>132752.9</v>
      </c>
      <c r="E21" s="66">
        <f aca="true" t="shared" si="1" ref="E21:H22">E22</f>
        <v>132752.9</v>
      </c>
      <c r="F21" s="66"/>
      <c r="G21" s="66">
        <f t="shared" si="1"/>
        <v>7191.999999999996</v>
      </c>
      <c r="H21" s="66">
        <f t="shared" si="1"/>
        <v>125560.9</v>
      </c>
      <c r="I21" s="51"/>
      <c r="J21" s="51"/>
      <c r="K21" s="51"/>
    </row>
    <row r="22" spans="1:11" s="9" customFormat="1" ht="24.75" customHeight="1">
      <c r="A22" s="11">
        <v>8160</v>
      </c>
      <c r="B22" s="13" t="s">
        <v>94</v>
      </c>
      <c r="C22" s="65"/>
      <c r="D22" s="66">
        <f t="shared" si="0"/>
        <v>132752.9</v>
      </c>
      <c r="E22" s="66">
        <f t="shared" si="1"/>
        <v>132752.9</v>
      </c>
      <c r="F22" s="66"/>
      <c r="G22" s="66">
        <f t="shared" si="1"/>
        <v>7191.999999999996</v>
      </c>
      <c r="H22" s="66">
        <f t="shared" si="1"/>
        <v>125560.9</v>
      </c>
      <c r="I22" s="51"/>
      <c r="J22" s="51"/>
      <c r="K22" s="51"/>
    </row>
    <row r="23" spans="1:8" s="9" customFormat="1" ht="33" customHeight="1">
      <c r="A23" s="11">
        <v>8190</v>
      </c>
      <c r="B23" s="13" t="s">
        <v>40</v>
      </c>
      <c r="C23" s="10"/>
      <c r="D23" s="66">
        <f t="shared" si="0"/>
        <v>132752.9</v>
      </c>
      <c r="E23" s="66">
        <f>G23+H23</f>
        <v>132752.9</v>
      </c>
      <c r="F23" s="66"/>
      <c r="G23" s="66">
        <f>G24+G27-G26</f>
        <v>7191.999999999996</v>
      </c>
      <c r="H23" s="66">
        <f>H24+H27-H26</f>
        <v>125560.9</v>
      </c>
    </row>
    <row r="24" spans="1:10" s="9" customFormat="1" ht="35.25" customHeight="1">
      <c r="A24" s="11">
        <v>8191</v>
      </c>
      <c r="B24" s="13" t="s">
        <v>43</v>
      </c>
      <c r="C24" s="11">
        <v>9320</v>
      </c>
      <c r="D24" s="66">
        <f t="shared" si="0"/>
        <v>37924.2</v>
      </c>
      <c r="E24" s="66">
        <f>E25+E26</f>
        <v>37924.2</v>
      </c>
      <c r="F24" s="66"/>
      <c r="G24" s="67">
        <f>G25+G26</f>
        <v>37924.2</v>
      </c>
      <c r="H24" s="66"/>
      <c r="I24" s="48"/>
      <c r="J24" s="48"/>
    </row>
    <row r="25" spans="1:13" s="9" customFormat="1" ht="73.5" customHeight="1">
      <c r="A25" s="11">
        <v>8192</v>
      </c>
      <c r="B25" s="14" t="s">
        <v>17</v>
      </c>
      <c r="C25" s="11"/>
      <c r="D25" s="66">
        <f t="shared" si="0"/>
        <v>7192</v>
      </c>
      <c r="E25" s="66">
        <f>G25</f>
        <v>7192</v>
      </c>
      <c r="F25" s="66"/>
      <c r="G25" s="66">
        <v>7192</v>
      </c>
      <c r="H25" s="66"/>
      <c r="J25" s="48"/>
      <c r="M25" s="48"/>
    </row>
    <row r="26" spans="1:12" s="9" customFormat="1" ht="32.25" customHeight="1">
      <c r="A26" s="11">
        <v>8193</v>
      </c>
      <c r="B26" s="14" t="s">
        <v>41</v>
      </c>
      <c r="C26" s="11"/>
      <c r="D26" s="66">
        <f t="shared" si="0"/>
        <v>30732.2</v>
      </c>
      <c r="E26" s="66">
        <f>G26</f>
        <v>30732.2</v>
      </c>
      <c r="F26" s="66"/>
      <c r="G26" s="66">
        <v>30732.2</v>
      </c>
      <c r="H26" s="66"/>
      <c r="J26" s="48"/>
      <c r="L26" s="48"/>
    </row>
    <row r="27" spans="1:8" s="9" customFormat="1" ht="45.75" customHeight="1">
      <c r="A27" s="11">
        <v>8194</v>
      </c>
      <c r="B27" s="13" t="s">
        <v>42</v>
      </c>
      <c r="C27" s="15">
        <v>9330</v>
      </c>
      <c r="D27" s="66">
        <f t="shared" si="0"/>
        <v>125560.9</v>
      </c>
      <c r="E27" s="66">
        <f>E28+E29</f>
        <v>125560.9</v>
      </c>
      <c r="F27" s="66"/>
      <c r="G27" s="66"/>
      <c r="H27" s="66">
        <f>H28+H29</f>
        <v>125560.9</v>
      </c>
    </row>
    <row r="28" spans="1:12" ht="47.25" customHeight="1">
      <c r="A28" s="11">
        <v>8195</v>
      </c>
      <c r="B28" s="14" t="s">
        <v>18</v>
      </c>
      <c r="C28" s="16"/>
      <c r="D28" s="66">
        <f t="shared" si="0"/>
        <v>94828.7</v>
      </c>
      <c r="E28" s="67">
        <f>H28</f>
        <v>94828.7</v>
      </c>
      <c r="F28" s="67"/>
      <c r="G28" s="67"/>
      <c r="H28" s="67">
        <v>94828.7</v>
      </c>
      <c r="L28" s="53"/>
    </row>
    <row r="29" spans="1:8" ht="46.5" customHeight="1">
      <c r="A29" s="11">
        <v>8196</v>
      </c>
      <c r="B29" s="14" t="s">
        <v>19</v>
      </c>
      <c r="C29" s="16"/>
      <c r="D29" s="66">
        <f t="shared" si="0"/>
        <v>30732.2</v>
      </c>
      <c r="E29" s="67">
        <f>H29</f>
        <v>30732.2</v>
      </c>
      <c r="F29" s="67"/>
      <c r="G29" s="67"/>
      <c r="H29" s="66">
        <v>30732.2</v>
      </c>
    </row>
    <row r="30" spans="1:8" ht="27" customHeight="1">
      <c r="A30" s="70"/>
      <c r="B30" s="71"/>
      <c r="C30" s="72"/>
      <c r="D30" s="73"/>
      <c r="E30" s="74"/>
      <c r="F30" s="74"/>
      <c r="G30" s="74"/>
      <c r="H30" s="73"/>
    </row>
    <row r="31" spans="1:8" ht="20.25" customHeight="1">
      <c r="A31" s="70"/>
      <c r="B31" s="71"/>
      <c r="C31" s="72"/>
      <c r="D31" s="73"/>
      <c r="E31" s="74"/>
      <c r="F31" s="74"/>
      <c r="G31" s="74"/>
      <c r="H31" s="73"/>
    </row>
    <row r="32" ht="16.5" customHeight="1"/>
    <row r="33" ht="12" customHeight="1"/>
    <row r="34" spans="1:8" s="3" customFormat="1" ht="13.5" customHeight="1">
      <c r="A34" s="91" t="s">
        <v>85</v>
      </c>
      <c r="B34" s="91"/>
      <c r="C34" s="91"/>
      <c r="D34" s="91"/>
      <c r="E34" s="91"/>
      <c r="F34" s="91"/>
      <c r="G34" s="91"/>
      <c r="H34" s="91"/>
    </row>
    <row r="35" spans="2:7" ht="11.25" customHeight="1">
      <c r="B35" s="4"/>
      <c r="C35" s="4"/>
      <c r="D35" s="4"/>
      <c r="E35" s="4"/>
      <c r="F35" s="4"/>
      <c r="G35" s="4"/>
    </row>
    <row r="36" spans="2:7" ht="30.75" customHeight="1">
      <c r="B36" s="4"/>
      <c r="C36" s="4"/>
      <c r="D36" s="4"/>
      <c r="E36" s="4"/>
      <c r="F36" s="4"/>
      <c r="G36" s="4"/>
    </row>
    <row r="38" spans="1:8" s="3" customFormat="1" ht="17.25" customHeight="1">
      <c r="A38" s="91" t="s">
        <v>84</v>
      </c>
      <c r="B38" s="91"/>
      <c r="C38" s="91"/>
      <c r="D38" s="91"/>
      <c r="E38" s="91"/>
      <c r="F38" s="91"/>
      <c r="G38" s="91"/>
      <c r="H38" s="91"/>
    </row>
  </sheetData>
  <sheetProtection/>
  <mergeCells count="3">
    <mergeCell ref="A34:H34"/>
    <mergeCell ref="A38:H38"/>
    <mergeCell ref="A6:H6"/>
  </mergeCells>
  <printOptions/>
  <pageMargins left="0.5905511811023623" right="0" top="0.3937007874015748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06" zoomScaleNormal="106" zoomScalePageLayoutView="0" workbookViewId="0" topLeftCell="A51">
      <selection activeCell="S56" sqref="S56"/>
    </sheetView>
  </sheetViews>
  <sheetFormatPr defaultColWidth="9.140625" defaultRowHeight="12.75"/>
  <cols>
    <col min="1" max="1" width="4.28125" style="50" customWidth="1"/>
    <col min="2" max="2" width="2.57421875" style="17" customWidth="1"/>
    <col min="3" max="4" width="2.00390625" style="49" customWidth="1"/>
    <col min="5" max="5" width="24.7109375" style="35" customWidth="1"/>
    <col min="6" max="6" width="9.7109375" style="19" customWidth="1"/>
    <col min="7" max="7" width="10.57421875" style="19" customWidth="1"/>
    <col min="8" max="8" width="10.00390625" style="19" customWidth="1"/>
    <col min="9" max="9" width="9.00390625" style="20" customWidth="1"/>
    <col min="10" max="11" width="8.7109375" style="20" customWidth="1"/>
    <col min="12" max="12" width="9.140625" style="20" customWidth="1"/>
    <col min="13" max="13" width="9.8515625" style="20" customWidth="1"/>
    <col min="14" max="14" width="9.421875" style="20" customWidth="1"/>
    <col min="15" max="15" width="10.28125" style="20" customWidth="1"/>
    <col min="16" max="16" width="8.28125" style="20" customWidth="1"/>
    <col min="17" max="17" width="9.28125" style="20" customWidth="1"/>
    <col min="18" max="18" width="9.00390625" style="3" customWidth="1"/>
    <col min="19" max="16384" width="9.140625" style="3" customWidth="1"/>
  </cols>
  <sheetData>
    <row r="1" spans="1:17" s="2" customFormat="1" ht="15.75" customHeight="1">
      <c r="A1" s="50"/>
      <c r="E1" s="3"/>
      <c r="F1" s="29"/>
      <c r="L1" s="3"/>
      <c r="M1" s="3"/>
      <c r="N1" s="3" t="s">
        <v>31</v>
      </c>
      <c r="O1" s="29"/>
      <c r="P1" s="29"/>
      <c r="Q1" s="3"/>
    </row>
    <row r="2" spans="1:18" s="2" customFormat="1" ht="14.25" customHeight="1">
      <c r="A2" s="50"/>
      <c r="E2" s="3"/>
      <c r="I2" s="47"/>
      <c r="J2" s="47"/>
      <c r="L2" s="3"/>
      <c r="M2" s="3"/>
      <c r="N2" s="3" t="s">
        <v>23</v>
      </c>
      <c r="O2" s="47"/>
      <c r="P2" s="47"/>
      <c r="Q2" s="30"/>
      <c r="R2" s="47"/>
    </row>
    <row r="3" spans="1:18" s="2" customFormat="1" ht="15" customHeight="1">
      <c r="A3" s="50"/>
      <c r="E3" s="3"/>
      <c r="L3" s="3"/>
      <c r="M3" s="3"/>
      <c r="N3" s="3" t="s">
        <v>45</v>
      </c>
      <c r="O3" s="29"/>
      <c r="P3" s="29"/>
      <c r="Q3" s="47"/>
      <c r="R3" s="79"/>
    </row>
    <row r="4" spans="1:17" s="2" customFormat="1" ht="15.75" customHeight="1">
      <c r="A4" s="50"/>
      <c r="E4" s="3"/>
      <c r="L4" s="3"/>
      <c r="M4" s="3"/>
      <c r="N4" s="3" t="s">
        <v>24</v>
      </c>
      <c r="Q4" s="3"/>
    </row>
    <row r="5" ht="7.5" customHeight="1">
      <c r="E5" s="34"/>
    </row>
    <row r="6" spans="1:18" ht="24" customHeight="1">
      <c r="A6" s="92" t="s">
        <v>115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7" ht="10.5" customHeight="1">
      <c r="A7" s="49"/>
      <c r="E7" s="22"/>
      <c r="G7" s="20"/>
      <c r="H7" s="20"/>
      <c r="P7" s="19"/>
      <c r="Q7" s="19" t="s">
        <v>6</v>
      </c>
    </row>
    <row r="8" spans="1:18" ht="16.5" customHeight="1">
      <c r="A8" s="93" t="s">
        <v>9</v>
      </c>
      <c r="B8" s="94" t="s">
        <v>2</v>
      </c>
      <c r="C8" s="95" t="s">
        <v>3</v>
      </c>
      <c r="D8" s="95" t="s">
        <v>4</v>
      </c>
      <c r="E8" s="89" t="s">
        <v>10</v>
      </c>
      <c r="F8" s="90" t="s">
        <v>105</v>
      </c>
      <c r="G8" s="89" t="s">
        <v>7</v>
      </c>
      <c r="H8" s="89" t="s">
        <v>22</v>
      </c>
      <c r="I8" s="90" t="s">
        <v>11</v>
      </c>
      <c r="J8" s="97" t="s">
        <v>87</v>
      </c>
      <c r="K8" s="98"/>
      <c r="L8" s="98"/>
      <c r="M8" s="98"/>
      <c r="N8" s="99"/>
      <c r="O8" s="90" t="s">
        <v>16</v>
      </c>
      <c r="P8" s="89" t="s">
        <v>88</v>
      </c>
      <c r="Q8" s="89"/>
      <c r="R8" s="89"/>
    </row>
    <row r="9" spans="1:18" ht="15" customHeight="1">
      <c r="A9" s="93"/>
      <c r="B9" s="94"/>
      <c r="C9" s="95"/>
      <c r="D9" s="95"/>
      <c r="E9" s="89"/>
      <c r="F9" s="90"/>
      <c r="G9" s="89"/>
      <c r="H9" s="89"/>
      <c r="I9" s="90"/>
      <c r="J9" s="23">
        <v>4213</v>
      </c>
      <c r="K9" s="23">
        <v>4239</v>
      </c>
      <c r="L9" s="23">
        <v>4251</v>
      </c>
      <c r="M9" s="23">
        <v>4511</v>
      </c>
      <c r="N9" s="23">
        <v>4891</v>
      </c>
      <c r="O9" s="90"/>
      <c r="P9" s="23">
        <v>5112</v>
      </c>
      <c r="Q9" s="27">
        <v>5113</v>
      </c>
      <c r="R9" s="27">
        <v>8111</v>
      </c>
    </row>
    <row r="10" spans="1:18" ht="68.25" customHeight="1">
      <c r="A10" s="93"/>
      <c r="B10" s="94"/>
      <c r="C10" s="95"/>
      <c r="D10" s="95"/>
      <c r="E10" s="89"/>
      <c r="F10" s="90"/>
      <c r="G10" s="89"/>
      <c r="H10" s="89"/>
      <c r="I10" s="90"/>
      <c r="J10" s="88" t="s">
        <v>83</v>
      </c>
      <c r="K10" s="88" t="s">
        <v>64</v>
      </c>
      <c r="L10" s="88" t="s">
        <v>119</v>
      </c>
      <c r="M10" s="88" t="s">
        <v>71</v>
      </c>
      <c r="N10" s="88" t="s">
        <v>99</v>
      </c>
      <c r="O10" s="90"/>
      <c r="P10" s="88" t="s">
        <v>96</v>
      </c>
      <c r="Q10" s="88" t="s">
        <v>65</v>
      </c>
      <c r="R10" s="88" t="s">
        <v>118</v>
      </c>
    </row>
    <row r="11" spans="1:18" s="49" customFormat="1" ht="9" customHeight="1">
      <c r="A11" s="10">
        <v>1</v>
      </c>
      <c r="B11" s="28">
        <v>2</v>
      </c>
      <c r="C11" s="10">
        <v>3</v>
      </c>
      <c r="D11" s="28">
        <v>4</v>
      </c>
      <c r="E11" s="10">
        <v>5</v>
      </c>
      <c r="F11" s="28">
        <v>6</v>
      </c>
      <c r="G11" s="10">
        <v>7</v>
      </c>
      <c r="H11" s="28">
        <v>8</v>
      </c>
      <c r="I11" s="10">
        <v>9</v>
      </c>
      <c r="J11" s="28">
        <v>10</v>
      </c>
      <c r="K11" s="10">
        <v>11</v>
      </c>
      <c r="L11" s="28">
        <v>12</v>
      </c>
      <c r="M11" s="10">
        <v>13</v>
      </c>
      <c r="N11" s="28">
        <v>14</v>
      </c>
      <c r="O11" s="10">
        <v>15</v>
      </c>
      <c r="P11" s="28">
        <v>16</v>
      </c>
      <c r="Q11" s="10">
        <v>17</v>
      </c>
      <c r="R11" s="28">
        <v>18</v>
      </c>
    </row>
    <row r="12" spans="1:18" s="25" customFormat="1" ht="54.75" customHeight="1">
      <c r="A12" s="54">
        <v>2000</v>
      </c>
      <c r="B12" s="36" t="s">
        <v>0</v>
      </c>
      <c r="C12" s="37" t="s">
        <v>1</v>
      </c>
      <c r="D12" s="37" t="s">
        <v>1</v>
      </c>
      <c r="E12" s="80" t="s">
        <v>121</v>
      </c>
      <c r="F12" s="42">
        <f>F16+F27+F34+F48+F13+F23+F54</f>
        <v>792007.0999999999</v>
      </c>
      <c r="G12" s="42">
        <f>G16+G27+G34+G48+G13+G23+G54</f>
        <v>1076172.5999999999</v>
      </c>
      <c r="H12" s="42">
        <f aca="true" t="shared" si="0" ref="H12:N12">H16+H27+H34+H48+H13+H23+H54</f>
        <v>-284165.5</v>
      </c>
      <c r="I12" s="42">
        <f t="shared" si="0"/>
        <v>7192</v>
      </c>
      <c r="J12" s="42">
        <f t="shared" si="0"/>
        <v>-33100</v>
      </c>
      <c r="K12" s="42">
        <f t="shared" si="0"/>
        <v>5317</v>
      </c>
      <c r="L12" s="42">
        <f t="shared" si="0"/>
        <v>10000</v>
      </c>
      <c r="M12" s="42">
        <f t="shared" si="0"/>
        <v>50654</v>
      </c>
      <c r="N12" s="42">
        <f t="shared" si="0"/>
        <v>-15679</v>
      </c>
      <c r="O12" s="42">
        <f>O16+O27+O34+O48+O13+O23+O54</f>
        <v>1008701.5999999999</v>
      </c>
      <c r="P12" s="42">
        <f>P16+P27+P34+P48+P13+P23+P54</f>
        <v>4000</v>
      </c>
      <c r="Q12" s="42">
        <f>Q16+Q27+Q34+Q48+Q13+Q23+Q54</f>
        <v>856532.5999999999</v>
      </c>
      <c r="R12" s="42">
        <f>R16+R27+R34+R48+R13+R23+R54</f>
        <v>148169</v>
      </c>
    </row>
    <row r="13" spans="1:18" s="25" customFormat="1" ht="56.25" customHeight="1">
      <c r="A13" s="10">
        <v>2100</v>
      </c>
      <c r="B13" s="31" t="s">
        <v>76</v>
      </c>
      <c r="C13" s="31" t="s">
        <v>33</v>
      </c>
      <c r="D13" s="31" t="s">
        <v>33</v>
      </c>
      <c r="E13" s="81" t="s">
        <v>122</v>
      </c>
      <c r="F13" s="42">
        <f aca="true" t="shared" si="1" ref="F13:F53">I13+O13</f>
        <v>43100</v>
      </c>
      <c r="G13" s="42">
        <f>G14</f>
        <v>43100</v>
      </c>
      <c r="H13" s="42"/>
      <c r="I13" s="42">
        <f>I14</f>
        <v>43100</v>
      </c>
      <c r="J13" s="42"/>
      <c r="K13" s="42"/>
      <c r="L13" s="42"/>
      <c r="M13" s="42">
        <f>M14</f>
        <v>43100</v>
      </c>
      <c r="N13" s="42"/>
      <c r="O13" s="42"/>
      <c r="P13" s="42"/>
      <c r="Q13" s="42"/>
      <c r="R13" s="77"/>
    </row>
    <row r="14" spans="1:18" s="25" customFormat="1" ht="27.75" customHeight="1">
      <c r="A14" s="62">
        <v>2133</v>
      </c>
      <c r="B14" s="24" t="s">
        <v>76</v>
      </c>
      <c r="C14" s="24" t="s">
        <v>77</v>
      </c>
      <c r="D14" s="24" t="s">
        <v>77</v>
      </c>
      <c r="E14" s="82" t="s">
        <v>78</v>
      </c>
      <c r="F14" s="42">
        <f t="shared" si="1"/>
        <v>43100</v>
      </c>
      <c r="G14" s="42">
        <f>G15</f>
        <v>43100</v>
      </c>
      <c r="H14" s="42"/>
      <c r="I14" s="42">
        <f>I15</f>
        <v>43100</v>
      </c>
      <c r="J14" s="42"/>
      <c r="K14" s="42"/>
      <c r="L14" s="42"/>
      <c r="M14" s="42">
        <f>M15</f>
        <v>43100</v>
      </c>
      <c r="N14" s="42"/>
      <c r="O14" s="42"/>
      <c r="P14" s="42"/>
      <c r="Q14" s="42"/>
      <c r="R14" s="77"/>
    </row>
    <row r="15" spans="1:18" s="25" customFormat="1" ht="30.75" customHeight="1">
      <c r="A15" s="62"/>
      <c r="B15" s="24"/>
      <c r="C15" s="24"/>
      <c r="D15" s="24"/>
      <c r="E15" s="82" t="s">
        <v>79</v>
      </c>
      <c r="F15" s="42">
        <f t="shared" si="1"/>
        <v>43100</v>
      </c>
      <c r="G15" s="42">
        <f>M15</f>
        <v>43100</v>
      </c>
      <c r="H15" s="42"/>
      <c r="I15" s="42">
        <f>M15</f>
        <v>43100</v>
      </c>
      <c r="J15" s="42"/>
      <c r="K15" s="42"/>
      <c r="L15" s="42"/>
      <c r="M15" s="42">
        <v>43100</v>
      </c>
      <c r="N15" s="42"/>
      <c r="O15" s="42"/>
      <c r="P15" s="42"/>
      <c r="Q15" s="42"/>
      <c r="R15" s="77"/>
    </row>
    <row r="16" spans="1:18" s="25" customFormat="1" ht="30.75" customHeight="1">
      <c r="A16" s="10">
        <v>2400</v>
      </c>
      <c r="B16" s="31" t="s">
        <v>13</v>
      </c>
      <c r="C16" s="31" t="s">
        <v>33</v>
      </c>
      <c r="D16" s="31" t="s">
        <v>33</v>
      </c>
      <c r="E16" s="81" t="s">
        <v>123</v>
      </c>
      <c r="F16" s="42">
        <f t="shared" si="1"/>
        <v>780778.7999999999</v>
      </c>
      <c r="G16" s="42">
        <f>G17+G22</f>
        <v>780778.7999999999</v>
      </c>
      <c r="H16" s="42"/>
      <c r="I16" s="42"/>
      <c r="J16" s="42"/>
      <c r="K16" s="42"/>
      <c r="L16" s="42"/>
      <c r="M16" s="42"/>
      <c r="N16" s="42"/>
      <c r="O16" s="42">
        <f>O17+O22</f>
        <v>780778.7999999999</v>
      </c>
      <c r="P16" s="42">
        <f>P17+P22</f>
        <v>4000</v>
      </c>
      <c r="Q16" s="42">
        <f>Q17+Q22</f>
        <v>628609.7999999999</v>
      </c>
      <c r="R16" s="42">
        <f>R17+R22</f>
        <v>148169</v>
      </c>
    </row>
    <row r="17" spans="1:18" s="25" customFormat="1" ht="19.5" customHeight="1">
      <c r="A17" s="10">
        <v>2451</v>
      </c>
      <c r="B17" s="24" t="s">
        <v>13</v>
      </c>
      <c r="C17" s="24" t="s">
        <v>14</v>
      </c>
      <c r="D17" s="24" t="s">
        <v>5</v>
      </c>
      <c r="E17" s="82" t="s">
        <v>15</v>
      </c>
      <c r="F17" s="42">
        <f t="shared" si="1"/>
        <v>632609.7999999999</v>
      </c>
      <c r="G17" s="42">
        <f>G18+G19+G20+G21</f>
        <v>632609.7999999999</v>
      </c>
      <c r="H17" s="42"/>
      <c r="I17" s="42"/>
      <c r="J17" s="42"/>
      <c r="K17" s="42"/>
      <c r="L17" s="42"/>
      <c r="M17" s="42"/>
      <c r="N17" s="42"/>
      <c r="O17" s="42">
        <f>O18+O19+O20+O21</f>
        <v>632609.7999999999</v>
      </c>
      <c r="P17" s="42">
        <f>P18+P19+P20+P21</f>
        <v>4000</v>
      </c>
      <c r="Q17" s="42">
        <f>Q18+Q19+Q20+Q21</f>
        <v>628609.7999999999</v>
      </c>
      <c r="R17" s="77"/>
    </row>
    <row r="18" spans="1:18" s="25" customFormat="1" ht="41.25" customHeight="1">
      <c r="A18" s="10"/>
      <c r="B18" s="31"/>
      <c r="C18" s="31"/>
      <c r="D18" s="31"/>
      <c r="E18" s="82" t="s">
        <v>47</v>
      </c>
      <c r="F18" s="42">
        <f t="shared" si="1"/>
        <v>160213.9</v>
      </c>
      <c r="G18" s="42">
        <f>Q18</f>
        <v>160213.9</v>
      </c>
      <c r="H18" s="42"/>
      <c r="I18" s="42"/>
      <c r="J18" s="42"/>
      <c r="K18" s="42"/>
      <c r="L18" s="42"/>
      <c r="M18" s="42"/>
      <c r="N18" s="42"/>
      <c r="O18" s="42">
        <f>Q18</f>
        <v>160213.9</v>
      </c>
      <c r="P18" s="42"/>
      <c r="Q18" s="59">
        <v>160213.9</v>
      </c>
      <c r="R18" s="77"/>
    </row>
    <row r="19" spans="1:18" s="25" customFormat="1" ht="42.75" customHeight="1">
      <c r="A19" s="10"/>
      <c r="B19" s="24"/>
      <c r="C19" s="24"/>
      <c r="D19" s="24"/>
      <c r="E19" s="82" t="s">
        <v>48</v>
      </c>
      <c r="F19" s="42">
        <f t="shared" si="1"/>
        <v>392314.3</v>
      </c>
      <c r="G19" s="42">
        <f>Q19</f>
        <v>392314.3</v>
      </c>
      <c r="H19" s="42"/>
      <c r="I19" s="42"/>
      <c r="J19" s="42"/>
      <c r="K19" s="42"/>
      <c r="L19" s="42"/>
      <c r="M19" s="42"/>
      <c r="N19" s="42"/>
      <c r="O19" s="42">
        <f>Q19</f>
        <v>392314.3</v>
      </c>
      <c r="P19" s="42"/>
      <c r="Q19" s="60">
        <v>392314.3</v>
      </c>
      <c r="R19" s="77"/>
    </row>
    <row r="20" spans="1:18" s="25" customFormat="1" ht="56.25" customHeight="1">
      <c r="A20" s="10"/>
      <c r="B20" s="24"/>
      <c r="C20" s="24"/>
      <c r="D20" s="24"/>
      <c r="E20" s="82" t="s">
        <v>49</v>
      </c>
      <c r="F20" s="42">
        <f t="shared" si="1"/>
        <v>76081.6</v>
      </c>
      <c r="G20" s="42">
        <f>Q20</f>
        <v>76081.6</v>
      </c>
      <c r="H20" s="42"/>
      <c r="I20" s="42"/>
      <c r="J20" s="42"/>
      <c r="K20" s="42"/>
      <c r="L20" s="42"/>
      <c r="M20" s="42"/>
      <c r="N20" s="42"/>
      <c r="O20" s="42">
        <f>Q20</f>
        <v>76081.6</v>
      </c>
      <c r="P20" s="42"/>
      <c r="Q20" s="59">
        <v>76081.6</v>
      </c>
      <c r="R20" s="77"/>
    </row>
    <row r="21" spans="1:18" s="25" customFormat="1" ht="71.25" customHeight="1">
      <c r="A21" s="10"/>
      <c r="B21" s="24"/>
      <c r="C21" s="24"/>
      <c r="D21" s="24"/>
      <c r="E21" s="83" t="s">
        <v>95</v>
      </c>
      <c r="F21" s="42">
        <f t="shared" si="1"/>
        <v>4000</v>
      </c>
      <c r="G21" s="42">
        <f>P21</f>
        <v>4000</v>
      </c>
      <c r="H21" s="42"/>
      <c r="I21" s="42"/>
      <c r="J21" s="42"/>
      <c r="K21" s="42"/>
      <c r="L21" s="42"/>
      <c r="M21" s="42"/>
      <c r="N21" s="42"/>
      <c r="O21" s="42">
        <f>P21</f>
        <v>4000</v>
      </c>
      <c r="P21" s="42">
        <v>4000</v>
      </c>
      <c r="Q21" s="43"/>
      <c r="R21" s="77"/>
    </row>
    <row r="22" spans="1:18" s="25" customFormat="1" ht="44.25" customHeight="1">
      <c r="A22" s="62">
        <v>2491</v>
      </c>
      <c r="B22" s="24" t="s">
        <v>13</v>
      </c>
      <c r="C22" s="24" t="s">
        <v>116</v>
      </c>
      <c r="D22" s="24" t="s">
        <v>5</v>
      </c>
      <c r="E22" s="82" t="s">
        <v>117</v>
      </c>
      <c r="F22" s="42">
        <f t="shared" si="1"/>
        <v>148169</v>
      </c>
      <c r="G22" s="42">
        <f>R22</f>
        <v>148169</v>
      </c>
      <c r="H22" s="42"/>
      <c r="I22" s="42"/>
      <c r="J22" s="42"/>
      <c r="K22" s="42"/>
      <c r="L22" s="42"/>
      <c r="M22" s="42"/>
      <c r="N22" s="42"/>
      <c r="O22" s="42">
        <f>R22</f>
        <v>148169</v>
      </c>
      <c r="P22" s="42"/>
      <c r="Q22" s="43"/>
      <c r="R22" s="43">
        <v>148169</v>
      </c>
    </row>
    <row r="23" spans="1:18" s="25" customFormat="1" ht="42" customHeight="1">
      <c r="A23" s="10">
        <v>2500</v>
      </c>
      <c r="B23" s="31" t="s">
        <v>80</v>
      </c>
      <c r="C23" s="31" t="s">
        <v>33</v>
      </c>
      <c r="D23" s="31" t="s">
        <v>33</v>
      </c>
      <c r="E23" s="81" t="s">
        <v>124</v>
      </c>
      <c r="F23" s="42">
        <f t="shared" si="1"/>
        <v>-43100</v>
      </c>
      <c r="G23" s="42"/>
      <c r="H23" s="42">
        <f>H24</f>
        <v>-43100</v>
      </c>
      <c r="I23" s="42">
        <f>I24</f>
        <v>-43100</v>
      </c>
      <c r="J23" s="42">
        <f>J24</f>
        <v>-33100</v>
      </c>
      <c r="K23" s="42"/>
      <c r="L23" s="42"/>
      <c r="M23" s="42"/>
      <c r="N23" s="42"/>
      <c r="O23" s="42"/>
      <c r="P23" s="42"/>
      <c r="Q23" s="43"/>
      <c r="R23" s="77"/>
    </row>
    <row r="24" spans="1:18" s="25" customFormat="1" ht="17.25" customHeight="1">
      <c r="A24" s="62">
        <v>2511</v>
      </c>
      <c r="B24" s="24" t="s">
        <v>80</v>
      </c>
      <c r="C24" s="24" t="s">
        <v>5</v>
      </c>
      <c r="D24" s="24" t="s">
        <v>5</v>
      </c>
      <c r="E24" s="82" t="s">
        <v>81</v>
      </c>
      <c r="F24" s="42">
        <f t="shared" si="1"/>
        <v>-43100</v>
      </c>
      <c r="G24" s="42"/>
      <c r="H24" s="42">
        <f>H25+H26</f>
        <v>-43100</v>
      </c>
      <c r="I24" s="42">
        <f>I25+I26</f>
        <v>-43100</v>
      </c>
      <c r="J24" s="42">
        <f>J25+J26</f>
        <v>-33100</v>
      </c>
      <c r="K24" s="42">
        <f>K25+K26</f>
        <v>-10000</v>
      </c>
      <c r="L24" s="42"/>
      <c r="M24" s="42"/>
      <c r="N24" s="42"/>
      <c r="O24" s="42"/>
      <c r="P24" s="42"/>
      <c r="Q24" s="43"/>
      <c r="R24" s="77"/>
    </row>
    <row r="25" spans="1:18" s="25" customFormat="1" ht="17.25" customHeight="1">
      <c r="A25" s="10"/>
      <c r="B25" s="24"/>
      <c r="C25" s="24"/>
      <c r="D25" s="24"/>
      <c r="E25" s="82" t="s">
        <v>82</v>
      </c>
      <c r="F25" s="42">
        <f t="shared" si="1"/>
        <v>-33100</v>
      </c>
      <c r="G25" s="42"/>
      <c r="H25" s="42">
        <f>J25</f>
        <v>-33100</v>
      </c>
      <c r="I25" s="42">
        <f>J25</f>
        <v>-33100</v>
      </c>
      <c r="J25" s="42">
        <v>-33100</v>
      </c>
      <c r="K25" s="42"/>
      <c r="L25" s="42"/>
      <c r="M25" s="42"/>
      <c r="N25" s="42"/>
      <c r="O25" s="42"/>
      <c r="P25" s="42"/>
      <c r="Q25" s="43"/>
      <c r="R25" s="77"/>
    </row>
    <row r="26" spans="1:18" s="25" customFormat="1" ht="29.25" customHeight="1">
      <c r="A26" s="10"/>
      <c r="B26" s="24"/>
      <c r="C26" s="24"/>
      <c r="D26" s="24"/>
      <c r="E26" s="82" t="s">
        <v>128</v>
      </c>
      <c r="F26" s="42">
        <f t="shared" si="1"/>
        <v>-10000</v>
      </c>
      <c r="G26" s="42"/>
      <c r="H26" s="42">
        <f>K26</f>
        <v>-10000</v>
      </c>
      <c r="I26" s="42">
        <f>K26</f>
        <v>-10000</v>
      </c>
      <c r="J26" s="42"/>
      <c r="K26" s="42">
        <v>-10000</v>
      </c>
      <c r="L26" s="42"/>
      <c r="M26" s="42"/>
      <c r="N26" s="42"/>
      <c r="O26" s="42"/>
      <c r="P26" s="42"/>
      <c r="Q26" s="43"/>
      <c r="R26" s="77"/>
    </row>
    <row r="27" spans="1:18" s="25" customFormat="1" ht="72" customHeight="1">
      <c r="A27" s="10">
        <v>2600</v>
      </c>
      <c r="B27" s="31" t="s">
        <v>20</v>
      </c>
      <c r="C27" s="31" t="s">
        <v>33</v>
      </c>
      <c r="D27" s="31" t="s">
        <v>33</v>
      </c>
      <c r="E27" s="81" t="s">
        <v>127</v>
      </c>
      <c r="F27" s="42">
        <f t="shared" si="1"/>
        <v>146836.5</v>
      </c>
      <c r="G27" s="42">
        <f>G28+G31</f>
        <v>146836.5</v>
      </c>
      <c r="H27" s="42"/>
      <c r="I27" s="42"/>
      <c r="J27" s="42"/>
      <c r="K27" s="42"/>
      <c r="L27" s="42"/>
      <c r="M27" s="42"/>
      <c r="N27" s="42"/>
      <c r="O27" s="42">
        <f>O28+O31</f>
        <v>146836.5</v>
      </c>
      <c r="P27" s="42"/>
      <c r="Q27" s="42">
        <f>Q28+Q31</f>
        <v>146836.5</v>
      </c>
      <c r="R27" s="77"/>
    </row>
    <row r="28" spans="1:18" ht="30" customHeight="1">
      <c r="A28" s="10">
        <v>2611</v>
      </c>
      <c r="B28" s="24" t="s">
        <v>20</v>
      </c>
      <c r="C28" s="24" t="s">
        <v>5</v>
      </c>
      <c r="D28" s="24" t="s">
        <v>5</v>
      </c>
      <c r="E28" s="82" t="s">
        <v>50</v>
      </c>
      <c r="F28" s="42">
        <f t="shared" si="1"/>
        <v>68712.5</v>
      </c>
      <c r="G28" s="43">
        <f>G29+G30</f>
        <v>68712.5</v>
      </c>
      <c r="H28" s="43"/>
      <c r="I28" s="43"/>
      <c r="J28" s="43"/>
      <c r="K28" s="43"/>
      <c r="L28" s="43"/>
      <c r="M28" s="43"/>
      <c r="N28" s="43"/>
      <c r="O28" s="43">
        <f>O29+O30</f>
        <v>68712.5</v>
      </c>
      <c r="P28" s="43"/>
      <c r="Q28" s="43">
        <f>Q29+Q30</f>
        <v>68712.5</v>
      </c>
      <c r="R28" s="76"/>
    </row>
    <row r="29" spans="1:18" ht="42.75" customHeight="1">
      <c r="A29" s="10"/>
      <c r="B29" s="24"/>
      <c r="C29" s="24"/>
      <c r="D29" s="24"/>
      <c r="E29" s="82" t="s">
        <v>51</v>
      </c>
      <c r="F29" s="42">
        <f t="shared" si="1"/>
        <v>3047.1</v>
      </c>
      <c r="G29" s="43">
        <f>Q29</f>
        <v>3047.1</v>
      </c>
      <c r="H29" s="43"/>
      <c r="I29" s="43"/>
      <c r="J29" s="43"/>
      <c r="K29" s="43"/>
      <c r="L29" s="43"/>
      <c r="M29" s="43"/>
      <c r="N29" s="43"/>
      <c r="O29" s="43">
        <f>Q29</f>
        <v>3047.1</v>
      </c>
      <c r="P29" s="43"/>
      <c r="Q29" s="59">
        <v>3047.1</v>
      </c>
      <c r="R29" s="76"/>
    </row>
    <row r="30" spans="1:18" ht="45" customHeight="1">
      <c r="A30" s="10"/>
      <c r="B30" s="31"/>
      <c r="C30" s="31"/>
      <c r="D30" s="31"/>
      <c r="E30" s="82" t="s">
        <v>52</v>
      </c>
      <c r="F30" s="42">
        <f t="shared" si="1"/>
        <v>65665.4</v>
      </c>
      <c r="G30" s="43">
        <f>Q30</f>
        <v>65665.4</v>
      </c>
      <c r="H30" s="43"/>
      <c r="I30" s="43"/>
      <c r="J30" s="43"/>
      <c r="K30" s="43"/>
      <c r="L30" s="43"/>
      <c r="M30" s="43"/>
      <c r="N30" s="43"/>
      <c r="O30" s="43">
        <f>Q30</f>
        <v>65665.4</v>
      </c>
      <c r="P30" s="43"/>
      <c r="Q30" s="59">
        <v>65665.4</v>
      </c>
      <c r="R30" s="76"/>
    </row>
    <row r="31" spans="1:18" ht="19.5" customHeight="1">
      <c r="A31" s="10">
        <v>2641</v>
      </c>
      <c r="B31" s="24" t="s">
        <v>20</v>
      </c>
      <c r="C31" s="24">
        <v>4</v>
      </c>
      <c r="D31" s="24">
        <v>1</v>
      </c>
      <c r="E31" s="84" t="s">
        <v>21</v>
      </c>
      <c r="F31" s="42">
        <f t="shared" si="1"/>
        <v>78124</v>
      </c>
      <c r="G31" s="43">
        <f>G32+G33</f>
        <v>78124</v>
      </c>
      <c r="H31" s="43"/>
      <c r="I31" s="43"/>
      <c r="J31" s="43"/>
      <c r="K31" s="43"/>
      <c r="L31" s="43"/>
      <c r="M31" s="43"/>
      <c r="N31" s="43"/>
      <c r="O31" s="43">
        <f>O32+O33</f>
        <v>78124</v>
      </c>
      <c r="P31" s="43"/>
      <c r="Q31" s="43">
        <f>Q32+Q33</f>
        <v>78124</v>
      </c>
      <c r="R31" s="76"/>
    </row>
    <row r="32" spans="1:18" ht="57" customHeight="1">
      <c r="A32" s="10"/>
      <c r="B32" s="24"/>
      <c r="C32" s="24"/>
      <c r="D32" s="24"/>
      <c r="E32" s="85" t="s">
        <v>53</v>
      </c>
      <c r="F32" s="42">
        <f t="shared" si="1"/>
        <v>555.3</v>
      </c>
      <c r="G32" s="43">
        <f>Q32</f>
        <v>555.3</v>
      </c>
      <c r="H32" s="43"/>
      <c r="I32" s="43"/>
      <c r="J32" s="43"/>
      <c r="K32" s="43"/>
      <c r="L32" s="43"/>
      <c r="M32" s="43"/>
      <c r="N32" s="43"/>
      <c r="O32" s="43">
        <f>Q32</f>
        <v>555.3</v>
      </c>
      <c r="P32" s="43"/>
      <c r="Q32" s="59">
        <v>555.3</v>
      </c>
      <c r="R32" s="76"/>
    </row>
    <row r="33" spans="1:18" ht="62.25" customHeight="1">
      <c r="A33" s="10"/>
      <c r="B33" s="24"/>
      <c r="C33" s="24"/>
      <c r="D33" s="24"/>
      <c r="E33" s="85" t="s">
        <v>54</v>
      </c>
      <c r="F33" s="42">
        <f t="shared" si="1"/>
        <v>77568.7</v>
      </c>
      <c r="G33" s="43">
        <f>Q33</f>
        <v>77568.7</v>
      </c>
      <c r="H33" s="43"/>
      <c r="I33" s="43"/>
      <c r="J33" s="43"/>
      <c r="K33" s="43"/>
      <c r="L33" s="43"/>
      <c r="M33" s="43"/>
      <c r="N33" s="43"/>
      <c r="O33" s="43">
        <f>Q33</f>
        <v>77568.7</v>
      </c>
      <c r="P33" s="43"/>
      <c r="Q33" s="59">
        <v>77568.7</v>
      </c>
      <c r="R33" s="76"/>
    </row>
    <row r="34" spans="1:18" ht="41.25" customHeight="1">
      <c r="A34" s="10">
        <v>2800</v>
      </c>
      <c r="B34" s="31" t="s">
        <v>30</v>
      </c>
      <c r="C34" s="31" t="s">
        <v>33</v>
      </c>
      <c r="D34" s="31" t="s">
        <v>33</v>
      </c>
      <c r="E34" s="81" t="s">
        <v>125</v>
      </c>
      <c r="F34" s="42">
        <f t="shared" si="1"/>
        <v>91678.29999999999</v>
      </c>
      <c r="G34" s="43">
        <f>G35+G38+G40+G46+G44</f>
        <v>93178.29999999999</v>
      </c>
      <c r="H34" s="43">
        <f aca="true" t="shared" si="2" ref="H34:Q34">H35+H38+H40+H46+H44</f>
        <v>-1500</v>
      </c>
      <c r="I34" s="43">
        <f t="shared" si="2"/>
        <v>10592</v>
      </c>
      <c r="J34" s="43"/>
      <c r="K34" s="43">
        <f t="shared" si="2"/>
        <v>5317</v>
      </c>
      <c r="L34" s="43"/>
      <c r="M34" s="43">
        <f t="shared" si="2"/>
        <v>5275</v>
      </c>
      <c r="N34" s="43"/>
      <c r="O34" s="43">
        <f t="shared" si="2"/>
        <v>81086.29999999999</v>
      </c>
      <c r="P34" s="43"/>
      <c r="Q34" s="43">
        <f t="shared" si="2"/>
        <v>81086.29999999999</v>
      </c>
      <c r="R34" s="76"/>
    </row>
    <row r="35" spans="1:18" ht="29.25" customHeight="1">
      <c r="A35" s="10">
        <v>2811</v>
      </c>
      <c r="B35" s="24" t="s">
        <v>30</v>
      </c>
      <c r="C35" s="24" t="s">
        <v>5</v>
      </c>
      <c r="D35" s="24" t="s">
        <v>5</v>
      </c>
      <c r="E35" s="82" t="s">
        <v>39</v>
      </c>
      <c r="F35" s="42">
        <f t="shared" si="1"/>
        <v>23786.6</v>
      </c>
      <c r="G35" s="43">
        <f>G36+G37</f>
        <v>25286.6</v>
      </c>
      <c r="H35" s="43">
        <f aca="true" t="shared" si="3" ref="H35:Q35">H36+H37</f>
        <v>-1500</v>
      </c>
      <c r="I35" s="43">
        <f t="shared" si="3"/>
        <v>-1500</v>
      </c>
      <c r="J35" s="43"/>
      <c r="K35" s="43">
        <f t="shared" si="3"/>
        <v>-1500</v>
      </c>
      <c r="L35" s="43"/>
      <c r="M35" s="43"/>
      <c r="N35" s="43"/>
      <c r="O35" s="43">
        <f t="shared" si="3"/>
        <v>25286.6</v>
      </c>
      <c r="P35" s="43"/>
      <c r="Q35" s="43">
        <f t="shared" si="3"/>
        <v>25286.6</v>
      </c>
      <c r="R35" s="76"/>
    </row>
    <row r="36" spans="1:18" ht="56.25" customHeight="1">
      <c r="A36" s="10"/>
      <c r="B36" s="24"/>
      <c r="C36" s="24"/>
      <c r="D36" s="24"/>
      <c r="E36" s="82" t="s">
        <v>106</v>
      </c>
      <c r="F36" s="42">
        <f t="shared" si="1"/>
        <v>-1500</v>
      </c>
      <c r="G36" s="43"/>
      <c r="H36" s="43">
        <f>K36</f>
        <v>-1500</v>
      </c>
      <c r="I36" s="43">
        <f>K36</f>
        <v>-1500</v>
      </c>
      <c r="J36" s="43"/>
      <c r="K36" s="43">
        <v>-1500</v>
      </c>
      <c r="L36" s="43"/>
      <c r="M36" s="43"/>
      <c r="N36" s="43"/>
      <c r="O36" s="43"/>
      <c r="P36" s="43"/>
      <c r="Q36" s="43"/>
      <c r="R36" s="76"/>
    </row>
    <row r="37" spans="1:18" ht="57.75" customHeight="1">
      <c r="A37" s="28"/>
      <c r="B37" s="28"/>
      <c r="C37" s="28"/>
      <c r="D37" s="56"/>
      <c r="E37" s="82" t="s">
        <v>55</v>
      </c>
      <c r="F37" s="42">
        <f t="shared" si="1"/>
        <v>25286.6</v>
      </c>
      <c r="G37" s="43">
        <f>Q37</f>
        <v>25286.6</v>
      </c>
      <c r="H37" s="43"/>
      <c r="I37" s="43"/>
      <c r="J37" s="43"/>
      <c r="K37" s="43"/>
      <c r="L37" s="43"/>
      <c r="M37" s="43"/>
      <c r="N37" s="43"/>
      <c r="O37" s="43">
        <f>Q37</f>
        <v>25286.6</v>
      </c>
      <c r="P37" s="43"/>
      <c r="Q37" s="59">
        <v>25286.6</v>
      </c>
      <c r="R37" s="76"/>
    </row>
    <row r="38" spans="1:18" ht="30" customHeight="1">
      <c r="A38" s="62">
        <v>2822</v>
      </c>
      <c r="B38" s="24" t="s">
        <v>30</v>
      </c>
      <c r="C38" s="24" t="s">
        <v>8</v>
      </c>
      <c r="D38" s="24" t="s">
        <v>8</v>
      </c>
      <c r="E38" s="82" t="s">
        <v>69</v>
      </c>
      <c r="F38" s="42">
        <f t="shared" si="1"/>
        <v>4375</v>
      </c>
      <c r="G38" s="43">
        <f>G39</f>
        <v>4375</v>
      </c>
      <c r="H38" s="43"/>
      <c r="I38" s="43">
        <f>I39</f>
        <v>4375</v>
      </c>
      <c r="J38" s="43"/>
      <c r="K38" s="43"/>
      <c r="L38" s="43"/>
      <c r="M38" s="43">
        <f>M39</f>
        <v>4375</v>
      </c>
      <c r="N38" s="43"/>
      <c r="O38" s="43"/>
      <c r="P38" s="43"/>
      <c r="Q38" s="43"/>
      <c r="R38" s="76"/>
    </row>
    <row r="39" spans="1:18" ht="41.25" customHeight="1">
      <c r="A39" s="28"/>
      <c r="B39" s="28"/>
      <c r="C39" s="28"/>
      <c r="D39" s="56"/>
      <c r="E39" s="82" t="s">
        <v>70</v>
      </c>
      <c r="F39" s="42">
        <f t="shared" si="1"/>
        <v>4375</v>
      </c>
      <c r="G39" s="43">
        <f>M39</f>
        <v>4375</v>
      </c>
      <c r="H39" s="43"/>
      <c r="I39" s="43">
        <f>M39</f>
        <v>4375</v>
      </c>
      <c r="J39" s="43"/>
      <c r="K39" s="43"/>
      <c r="L39" s="43"/>
      <c r="M39" s="43">
        <v>4375</v>
      </c>
      <c r="N39" s="43"/>
      <c r="O39" s="43"/>
      <c r="P39" s="43"/>
      <c r="Q39" s="43"/>
      <c r="R39" s="76"/>
    </row>
    <row r="40" spans="1:18" ht="30.75" customHeight="1">
      <c r="A40" s="10">
        <v>2824</v>
      </c>
      <c r="B40" s="24" t="s">
        <v>30</v>
      </c>
      <c r="C40" s="24" t="s">
        <v>8</v>
      </c>
      <c r="D40" s="24" t="s">
        <v>35</v>
      </c>
      <c r="E40" s="82" t="s">
        <v>36</v>
      </c>
      <c r="F40" s="42">
        <f t="shared" si="1"/>
        <v>56699.7</v>
      </c>
      <c r="G40" s="43">
        <f>G41+G42+G43</f>
        <v>56699.7</v>
      </c>
      <c r="H40" s="43"/>
      <c r="I40" s="43">
        <f>I41+I42+I43</f>
        <v>900</v>
      </c>
      <c r="J40" s="43"/>
      <c r="K40" s="43"/>
      <c r="L40" s="43"/>
      <c r="M40" s="43">
        <f>M41+M42+M43</f>
        <v>900</v>
      </c>
      <c r="N40" s="43"/>
      <c r="O40" s="43">
        <f>O42+O43</f>
        <v>55799.7</v>
      </c>
      <c r="P40" s="43"/>
      <c r="Q40" s="43">
        <f>Q42+Q43</f>
        <v>55799.7</v>
      </c>
      <c r="R40" s="76"/>
    </row>
    <row r="41" spans="1:18" ht="15" customHeight="1">
      <c r="A41" s="10"/>
      <c r="B41" s="24"/>
      <c r="C41" s="24"/>
      <c r="D41" s="24"/>
      <c r="E41" s="82" t="s">
        <v>75</v>
      </c>
      <c r="F41" s="42">
        <f t="shared" si="1"/>
        <v>900</v>
      </c>
      <c r="G41" s="43">
        <f>M41</f>
        <v>900</v>
      </c>
      <c r="H41" s="43"/>
      <c r="I41" s="43">
        <f>M41</f>
        <v>900</v>
      </c>
      <c r="J41" s="43"/>
      <c r="K41" s="43"/>
      <c r="L41" s="43"/>
      <c r="M41" s="43">
        <v>900</v>
      </c>
      <c r="N41" s="43"/>
      <c r="O41" s="43"/>
      <c r="P41" s="43"/>
      <c r="Q41" s="43"/>
      <c r="R41" s="76"/>
    </row>
    <row r="42" spans="1:18" ht="41.25" customHeight="1">
      <c r="A42" s="28"/>
      <c r="B42" s="28"/>
      <c r="C42" s="28"/>
      <c r="D42" s="56"/>
      <c r="E42" s="85" t="s">
        <v>56</v>
      </c>
      <c r="F42" s="42">
        <f t="shared" si="1"/>
        <v>15154.3</v>
      </c>
      <c r="G42" s="43">
        <f>Q42</f>
        <v>15154.3</v>
      </c>
      <c r="H42" s="43"/>
      <c r="I42" s="43"/>
      <c r="J42" s="43"/>
      <c r="K42" s="43"/>
      <c r="L42" s="43"/>
      <c r="M42" s="43"/>
      <c r="N42" s="43"/>
      <c r="O42" s="43">
        <f>Q42</f>
        <v>15154.3</v>
      </c>
      <c r="P42" s="43"/>
      <c r="Q42" s="59">
        <v>15154.3</v>
      </c>
      <c r="R42" s="76"/>
    </row>
    <row r="43" spans="1:18" ht="42.75" customHeight="1">
      <c r="A43" s="28"/>
      <c r="B43" s="28"/>
      <c r="C43" s="28"/>
      <c r="D43" s="56"/>
      <c r="E43" s="85" t="s">
        <v>57</v>
      </c>
      <c r="F43" s="42">
        <f t="shared" si="1"/>
        <v>40645.4</v>
      </c>
      <c r="G43" s="43">
        <f>Q43</f>
        <v>40645.4</v>
      </c>
      <c r="H43" s="43"/>
      <c r="I43" s="43"/>
      <c r="J43" s="43"/>
      <c r="K43" s="43"/>
      <c r="L43" s="43"/>
      <c r="M43" s="43"/>
      <c r="N43" s="43"/>
      <c r="O43" s="43">
        <f>Q43</f>
        <v>40645.4</v>
      </c>
      <c r="P43" s="43"/>
      <c r="Q43" s="59">
        <v>40645.4</v>
      </c>
      <c r="R43" s="76"/>
    </row>
    <row r="44" spans="1:18" ht="20.25" customHeight="1">
      <c r="A44" s="62">
        <v>2841</v>
      </c>
      <c r="B44" s="24" t="s">
        <v>30</v>
      </c>
      <c r="C44" s="24" t="s">
        <v>35</v>
      </c>
      <c r="D44" s="24" t="s">
        <v>5</v>
      </c>
      <c r="E44" s="82" t="s">
        <v>107</v>
      </c>
      <c r="F44" s="42">
        <f t="shared" si="1"/>
        <v>3000</v>
      </c>
      <c r="G44" s="43">
        <f>G45</f>
        <v>3000</v>
      </c>
      <c r="H44" s="43"/>
      <c r="I44" s="43">
        <f>I45</f>
        <v>3000</v>
      </c>
      <c r="J44" s="43"/>
      <c r="K44" s="43">
        <f>K45</f>
        <v>3000</v>
      </c>
      <c r="L44" s="43"/>
      <c r="M44" s="43"/>
      <c r="N44" s="43"/>
      <c r="O44" s="43"/>
      <c r="P44" s="43"/>
      <c r="Q44" s="43"/>
      <c r="R44" s="76"/>
    </row>
    <row r="45" spans="1:18" ht="28.5" customHeight="1">
      <c r="A45" s="28"/>
      <c r="B45" s="28"/>
      <c r="C45" s="28"/>
      <c r="D45" s="56"/>
      <c r="E45" s="85" t="s">
        <v>108</v>
      </c>
      <c r="F45" s="42">
        <f t="shared" si="1"/>
        <v>3000</v>
      </c>
      <c r="G45" s="43">
        <f>K45</f>
        <v>3000</v>
      </c>
      <c r="H45" s="43"/>
      <c r="I45" s="43">
        <f>K45</f>
        <v>3000</v>
      </c>
      <c r="J45" s="43"/>
      <c r="K45" s="43">
        <v>3000</v>
      </c>
      <c r="L45" s="43"/>
      <c r="M45" s="43"/>
      <c r="N45" s="43"/>
      <c r="O45" s="43"/>
      <c r="P45" s="43"/>
      <c r="Q45" s="43"/>
      <c r="R45" s="76"/>
    </row>
    <row r="46" spans="1:18" ht="31.5" customHeight="1">
      <c r="A46" s="10">
        <v>2861</v>
      </c>
      <c r="B46" s="24" t="s">
        <v>30</v>
      </c>
      <c r="C46" s="24" t="s">
        <v>37</v>
      </c>
      <c r="D46" s="24" t="s">
        <v>5</v>
      </c>
      <c r="E46" s="85" t="s">
        <v>58</v>
      </c>
      <c r="F46" s="42">
        <f t="shared" si="1"/>
        <v>3817</v>
      </c>
      <c r="G46" s="43">
        <f>G47</f>
        <v>3817</v>
      </c>
      <c r="H46" s="43"/>
      <c r="I46" s="43">
        <f>I47</f>
        <v>3817</v>
      </c>
      <c r="J46" s="43"/>
      <c r="K46" s="43">
        <f>K47</f>
        <v>3817</v>
      </c>
      <c r="L46" s="43"/>
      <c r="M46" s="43"/>
      <c r="N46" s="43"/>
      <c r="O46" s="43"/>
      <c r="P46" s="43"/>
      <c r="Q46" s="43"/>
      <c r="R46" s="76"/>
    </row>
    <row r="47" spans="1:18" ht="18" customHeight="1">
      <c r="A47" s="28"/>
      <c r="B47" s="28"/>
      <c r="C47" s="28"/>
      <c r="D47" s="56"/>
      <c r="E47" s="85" t="s">
        <v>59</v>
      </c>
      <c r="F47" s="42">
        <f t="shared" si="1"/>
        <v>3817</v>
      </c>
      <c r="G47" s="43">
        <f>K47</f>
        <v>3817</v>
      </c>
      <c r="H47" s="43"/>
      <c r="I47" s="43">
        <f>K47</f>
        <v>3817</v>
      </c>
      <c r="J47" s="43"/>
      <c r="K47" s="43">
        <v>3817</v>
      </c>
      <c r="L47" s="43"/>
      <c r="M47" s="43"/>
      <c r="N47" s="43"/>
      <c r="O47" s="43"/>
      <c r="P47" s="43"/>
      <c r="Q47" s="43"/>
      <c r="R47" s="76"/>
    </row>
    <row r="48" spans="1:18" ht="18" customHeight="1">
      <c r="A48" s="10">
        <v>2900</v>
      </c>
      <c r="B48" s="24" t="s">
        <v>72</v>
      </c>
      <c r="C48" s="24" t="s">
        <v>33</v>
      </c>
      <c r="D48" s="24" t="s">
        <v>33</v>
      </c>
      <c r="E48" s="82" t="s">
        <v>120</v>
      </c>
      <c r="F48" s="42">
        <f t="shared" si="1"/>
        <v>12279</v>
      </c>
      <c r="G48" s="43">
        <f>G49+G52</f>
        <v>12279</v>
      </c>
      <c r="H48" s="43"/>
      <c r="I48" s="43">
        <f>I49+I52</f>
        <v>12279</v>
      </c>
      <c r="J48" s="43"/>
      <c r="K48" s="43"/>
      <c r="L48" s="43">
        <f>L49+L52</f>
        <v>10000</v>
      </c>
      <c r="M48" s="43">
        <f>M49+M52</f>
        <v>2279</v>
      </c>
      <c r="N48" s="43"/>
      <c r="O48" s="43"/>
      <c r="P48" s="43"/>
      <c r="Q48" s="43"/>
      <c r="R48" s="76"/>
    </row>
    <row r="49" spans="1:18" ht="17.25" customHeight="1">
      <c r="A49" s="10">
        <v>2911</v>
      </c>
      <c r="B49" s="24" t="s">
        <v>72</v>
      </c>
      <c r="C49" s="24" t="s">
        <v>5</v>
      </c>
      <c r="D49" s="24" t="s">
        <v>5</v>
      </c>
      <c r="E49" s="82" t="s">
        <v>73</v>
      </c>
      <c r="F49" s="42">
        <f t="shared" si="1"/>
        <v>10900</v>
      </c>
      <c r="G49" s="43">
        <f>G50+G51</f>
        <v>10900</v>
      </c>
      <c r="H49" s="43"/>
      <c r="I49" s="43">
        <f>I50+I51</f>
        <v>10900</v>
      </c>
      <c r="J49" s="43"/>
      <c r="K49" s="43"/>
      <c r="L49" s="43">
        <f>L50+L51</f>
        <v>10000</v>
      </c>
      <c r="M49" s="43">
        <f>M50</f>
        <v>900</v>
      </c>
      <c r="N49" s="43"/>
      <c r="O49" s="43"/>
      <c r="P49" s="43"/>
      <c r="Q49" s="43"/>
      <c r="R49" s="76"/>
    </row>
    <row r="50" spans="1:18" ht="30.75" customHeight="1">
      <c r="A50" s="28"/>
      <c r="B50" s="28"/>
      <c r="C50" s="28"/>
      <c r="D50" s="56"/>
      <c r="E50" s="82" t="s">
        <v>74</v>
      </c>
      <c r="F50" s="42">
        <f t="shared" si="1"/>
        <v>900</v>
      </c>
      <c r="G50" s="43">
        <f>I50</f>
        <v>900</v>
      </c>
      <c r="H50" s="43"/>
      <c r="I50" s="43">
        <f>M50</f>
        <v>900</v>
      </c>
      <c r="J50" s="43"/>
      <c r="K50" s="43"/>
      <c r="L50" s="43"/>
      <c r="M50" s="43">
        <v>900</v>
      </c>
      <c r="N50" s="43"/>
      <c r="O50" s="43"/>
      <c r="P50" s="43"/>
      <c r="Q50" s="43"/>
      <c r="R50" s="76"/>
    </row>
    <row r="51" spans="1:18" ht="54" customHeight="1">
      <c r="A51" s="28"/>
      <c r="B51" s="28"/>
      <c r="C51" s="28"/>
      <c r="D51" s="56"/>
      <c r="E51" s="82" t="s">
        <v>129</v>
      </c>
      <c r="F51" s="42">
        <f t="shared" si="1"/>
        <v>10000</v>
      </c>
      <c r="G51" s="43">
        <f>L51</f>
        <v>10000</v>
      </c>
      <c r="H51" s="43"/>
      <c r="I51" s="43">
        <f>L51</f>
        <v>10000</v>
      </c>
      <c r="J51" s="43"/>
      <c r="K51" s="43"/>
      <c r="L51" s="43">
        <v>10000</v>
      </c>
      <c r="M51" s="43"/>
      <c r="N51" s="43"/>
      <c r="O51" s="43"/>
      <c r="P51" s="43"/>
      <c r="Q51" s="43"/>
      <c r="R51" s="76"/>
    </row>
    <row r="52" spans="1:18" ht="30.75" customHeight="1">
      <c r="A52" s="62">
        <v>2951</v>
      </c>
      <c r="B52" s="24" t="s">
        <v>72</v>
      </c>
      <c r="C52" s="24" t="s">
        <v>14</v>
      </c>
      <c r="D52" s="24" t="s">
        <v>5</v>
      </c>
      <c r="E52" s="82" t="s">
        <v>110</v>
      </c>
      <c r="F52" s="42">
        <f t="shared" si="1"/>
        <v>1379</v>
      </c>
      <c r="G52" s="43">
        <f>G53</f>
        <v>1379</v>
      </c>
      <c r="H52" s="43"/>
      <c r="I52" s="43">
        <f>I53</f>
        <v>1379</v>
      </c>
      <c r="J52" s="43"/>
      <c r="K52" s="43"/>
      <c r="L52" s="43"/>
      <c r="M52" s="43">
        <f>M53</f>
        <v>1379</v>
      </c>
      <c r="N52" s="43"/>
      <c r="O52" s="43"/>
      <c r="P52" s="43"/>
      <c r="Q52" s="43"/>
      <c r="R52" s="76"/>
    </row>
    <row r="53" spans="1:18" ht="41.25" customHeight="1">
      <c r="A53" s="28"/>
      <c r="B53" s="28"/>
      <c r="C53" s="28"/>
      <c r="D53" s="56"/>
      <c r="E53" s="82" t="s">
        <v>111</v>
      </c>
      <c r="F53" s="42">
        <f t="shared" si="1"/>
        <v>1379</v>
      </c>
      <c r="G53" s="43">
        <f>M53</f>
        <v>1379</v>
      </c>
      <c r="H53" s="43"/>
      <c r="I53" s="43">
        <f>M53</f>
        <v>1379</v>
      </c>
      <c r="J53" s="43"/>
      <c r="K53" s="43"/>
      <c r="L53" s="43"/>
      <c r="M53" s="43">
        <v>1379</v>
      </c>
      <c r="N53" s="43"/>
      <c r="O53" s="43"/>
      <c r="P53" s="43"/>
      <c r="Q53" s="43"/>
      <c r="R53" s="76"/>
    </row>
    <row r="54" spans="1:18" ht="43.5" customHeight="1">
      <c r="A54" s="10">
        <v>3100</v>
      </c>
      <c r="B54" s="24" t="s">
        <v>97</v>
      </c>
      <c r="C54" s="24" t="s">
        <v>33</v>
      </c>
      <c r="D54" s="24" t="s">
        <v>33</v>
      </c>
      <c r="E54" s="86" t="s">
        <v>126</v>
      </c>
      <c r="F54" s="42">
        <f>F55</f>
        <v>-239565.5</v>
      </c>
      <c r="G54" s="42">
        <f>G55</f>
        <v>0</v>
      </c>
      <c r="H54" s="42">
        <f aca="true" t="shared" si="4" ref="H54:N54">H55</f>
        <v>-239565.5</v>
      </c>
      <c r="I54" s="42">
        <f t="shared" si="4"/>
        <v>-15679</v>
      </c>
      <c r="J54" s="42"/>
      <c r="K54" s="42"/>
      <c r="L54" s="42"/>
      <c r="M54" s="42"/>
      <c r="N54" s="42">
        <f t="shared" si="4"/>
        <v>-15679</v>
      </c>
      <c r="O54" s="43"/>
      <c r="P54" s="43"/>
      <c r="Q54" s="43"/>
      <c r="R54" s="76"/>
    </row>
    <row r="55" spans="1:18" ht="30.75" customHeight="1">
      <c r="A55" s="62">
        <v>3112</v>
      </c>
      <c r="B55" s="24" t="s">
        <v>97</v>
      </c>
      <c r="C55" s="24" t="s">
        <v>5</v>
      </c>
      <c r="D55" s="24" t="s">
        <v>8</v>
      </c>
      <c r="E55" s="85" t="s">
        <v>98</v>
      </c>
      <c r="F55" s="42">
        <f>I55-I56</f>
        <v>-239565.5</v>
      </c>
      <c r="G55" s="42">
        <f>N56-N56</f>
        <v>0</v>
      </c>
      <c r="H55" s="42">
        <f>N55-N56</f>
        <v>-239565.5</v>
      </c>
      <c r="I55" s="43">
        <f>N55</f>
        <v>-15679</v>
      </c>
      <c r="J55" s="43"/>
      <c r="K55" s="43"/>
      <c r="L55" s="43"/>
      <c r="M55" s="43"/>
      <c r="N55" s="43">
        <v>-15679</v>
      </c>
      <c r="O55" s="43"/>
      <c r="P55" s="43"/>
      <c r="Q55" s="43"/>
      <c r="R55" s="78"/>
    </row>
    <row r="56" spans="1:18" ht="68.25" customHeight="1">
      <c r="A56" s="28"/>
      <c r="B56" s="28"/>
      <c r="C56" s="28"/>
      <c r="D56" s="56"/>
      <c r="E56" s="87" t="s">
        <v>104</v>
      </c>
      <c r="F56" s="42">
        <f>I56+O56</f>
        <v>223886.5</v>
      </c>
      <c r="G56" s="43">
        <f>N56</f>
        <v>223886.5</v>
      </c>
      <c r="H56" s="66"/>
      <c r="I56" s="66">
        <f>N56</f>
        <v>223886.5</v>
      </c>
      <c r="J56" s="43"/>
      <c r="K56" s="43"/>
      <c r="L56" s="43"/>
      <c r="M56" s="43"/>
      <c r="N56" s="66">
        <v>223886.5</v>
      </c>
      <c r="O56" s="43"/>
      <c r="P56" s="43"/>
      <c r="Q56" s="43"/>
      <c r="R56" s="76"/>
    </row>
    <row r="57" spans="1:17" ht="18" customHeight="1">
      <c r="A57" s="57"/>
      <c r="B57" s="57"/>
      <c r="C57" s="57"/>
      <c r="D57" s="58"/>
      <c r="E57" s="44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ht="15" customHeight="1"/>
    <row r="59" spans="16:17" ht="13.5">
      <c r="P59" s="75"/>
      <c r="Q59" s="75"/>
    </row>
    <row r="60" spans="1:17" ht="13.5" customHeight="1">
      <c r="A60" s="91" t="s">
        <v>32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5:8" ht="8.25" customHeight="1">
      <c r="E61" s="22"/>
      <c r="G61" s="20"/>
      <c r="H61" s="20"/>
    </row>
    <row r="62" spans="5:8" ht="8.25" customHeight="1">
      <c r="E62" s="22"/>
      <c r="G62" s="20"/>
      <c r="H62" s="20"/>
    </row>
    <row r="63" spans="5:8" ht="16.5" customHeight="1">
      <c r="E63" s="22"/>
      <c r="G63" s="20"/>
      <c r="H63" s="20"/>
    </row>
    <row r="64" spans="5:8" ht="13.5">
      <c r="E64" s="22"/>
      <c r="G64" s="20"/>
      <c r="H64" s="20"/>
    </row>
    <row r="65" spans="5:8" ht="13.5">
      <c r="E65" s="22"/>
      <c r="G65" s="20"/>
      <c r="H65" s="20"/>
    </row>
    <row r="66" spans="1:17" ht="15.75" customHeight="1">
      <c r="A66" s="91" t="s">
        <v>38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</sheetData>
  <sheetProtection/>
  <mergeCells count="15">
    <mergeCell ref="A6:R6"/>
    <mergeCell ref="A66:Q66"/>
    <mergeCell ref="E8:E10"/>
    <mergeCell ref="F8:F10"/>
    <mergeCell ref="G8:G10"/>
    <mergeCell ref="I8:I10"/>
    <mergeCell ref="J8:N8"/>
    <mergeCell ref="O8:O10"/>
    <mergeCell ref="H8:H10"/>
    <mergeCell ref="P8:R8"/>
    <mergeCell ref="A8:A10"/>
    <mergeCell ref="B8:B10"/>
    <mergeCell ref="C8:C10"/>
    <mergeCell ref="D8:D10"/>
    <mergeCell ref="A60:Q60"/>
  </mergeCells>
  <printOptions/>
  <pageMargins left="0.5905511811023623" right="0" top="0.3937007874015748" bottom="0.1968503937007874" header="0.1181102362204724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2024-04-05T10:35:55Z</cp:lastPrinted>
  <dcterms:created xsi:type="dcterms:W3CDTF">1996-10-14T23:33:28Z</dcterms:created>
  <dcterms:modified xsi:type="dcterms:W3CDTF">2024-04-05T10:36:01Z</dcterms:modified>
  <cp:category/>
  <cp:version/>
  <cp:contentType/>
  <cp:contentStatus/>
</cp:coreProperties>
</file>