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</sheets>
  <definedNames>
    <definedName name="_xlnm.Print_Titles" localSheetId="1">'Sheet2'!$8:$11</definedName>
  </definedNames>
  <calcPr fullCalcOnLoad="1"/>
</workbook>
</file>

<file path=xl/sharedStrings.xml><?xml version="1.0" encoding="utf-8"?>
<sst xmlns="http://schemas.openxmlformats.org/spreadsheetml/2006/main" count="190" uniqueCount="144">
  <si>
    <t xml:space="preserve"> X</t>
  </si>
  <si>
    <t>X</t>
  </si>
  <si>
    <t>Բաժին</t>
  </si>
  <si>
    <t>Խումբ</t>
  </si>
  <si>
    <t>Դաս</t>
  </si>
  <si>
    <t>այդ թվում ըստ հոդվածների</t>
  </si>
  <si>
    <t>1</t>
  </si>
  <si>
    <t>06</t>
  </si>
  <si>
    <t>հազար դրամ</t>
  </si>
  <si>
    <t>Ավելացում</t>
  </si>
  <si>
    <t>Պակասեցում</t>
  </si>
  <si>
    <t>2</t>
  </si>
  <si>
    <t>4</t>
  </si>
  <si>
    <t>Հավելված թիվ 1</t>
  </si>
  <si>
    <t>Տողի NN</t>
  </si>
  <si>
    <t>Եկամտատեսակները</t>
  </si>
  <si>
    <t>Հավելված թիվ 2</t>
  </si>
  <si>
    <t>Վանաձոր համայնքի ավագանու</t>
  </si>
  <si>
    <t>Հոդ-վածի NN</t>
  </si>
  <si>
    <r>
      <t xml:space="preserve">Ընդամենը </t>
    </r>
    <r>
      <rPr>
        <sz val="8"/>
        <rFont val="Arial Unicode"/>
        <family val="2"/>
      </rPr>
      <t xml:space="preserve">   /7+8/</t>
    </r>
  </si>
  <si>
    <t>վարչական  բյուջե</t>
  </si>
  <si>
    <t>ֆոնդային բյուջե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</si>
  <si>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</si>
  <si>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</si>
  <si>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</t>
  </si>
  <si>
    <t xml:space="preserve">  - առանց վարչական մասի միջոցների տարեսկզբի ազատ մնացորդից ֆոնդային  մաս մուտքագրման ենթակա գումարի </t>
  </si>
  <si>
    <t>ՀԱՄԱՅՆՔԻ ՂԵԿԱՎԱՐ`                                        Մ. ԱՍԼԱՆՅԱՆ</t>
  </si>
  <si>
    <t>հազար  դրամ</t>
  </si>
  <si>
    <t>Բյուջետային ծախսերի գործառական դասակարգման բաժինների, խմբերի և դասերի անվանումները</t>
  </si>
  <si>
    <t>Ընդամենը  /9+10/</t>
  </si>
  <si>
    <t>Աշխատողների աշխատավարձեր և հավելավճարներ</t>
  </si>
  <si>
    <t>Կոմունալ ծառայություններ</t>
  </si>
  <si>
    <t xml:space="preserve"> Կապի  ծառայություններ</t>
  </si>
  <si>
    <t>Գույքի և սարքավորումների վարձակալություն</t>
  </si>
  <si>
    <t>Ընդհանուր բնույթի այլ ծառայություններ</t>
  </si>
  <si>
    <t>Շենքերի և կառույցների ընթացիկ նորոգում և պահպանում</t>
  </si>
  <si>
    <t xml:space="preserve">Սուբսիդիաներ ոչ-ֆինանս. hամայնքային կազմակերպություններին </t>
  </si>
  <si>
    <t xml:space="preserve">Այլ կապիտալ դրամաշնորհներ            </t>
  </si>
  <si>
    <t>6</t>
  </si>
  <si>
    <t>8</t>
  </si>
  <si>
    <t>10</t>
  </si>
  <si>
    <t>12</t>
  </si>
  <si>
    <t>14</t>
  </si>
  <si>
    <t>16</t>
  </si>
  <si>
    <t>18</t>
  </si>
  <si>
    <t>01</t>
  </si>
  <si>
    <t>Աշխատակազմի պահպանման ծախսեր</t>
  </si>
  <si>
    <t>3</t>
  </si>
  <si>
    <t xml:space="preserve">Ընդհանուր բնույթի այլ ծառայություններ </t>
  </si>
  <si>
    <t>,,Նեցուկ ՀԶ,, ՀՈԱԿ</t>
  </si>
  <si>
    <t>04</t>
  </si>
  <si>
    <t>5</t>
  </si>
  <si>
    <t xml:space="preserve">ճանապարհային տրանսպորտ </t>
  </si>
  <si>
    <t>05</t>
  </si>
  <si>
    <t>Աղբահանում</t>
  </si>
  <si>
    <t xml:space="preserve">Կեղտաջրերի հեռացում </t>
  </si>
  <si>
    <t>Անձրևաջրատար դիտահորերի և կոյուղագծերի սպասարկում</t>
  </si>
  <si>
    <t>Համայնքային զարգացում</t>
  </si>
  <si>
    <t>«____» _____________    2018թ.</t>
  </si>
  <si>
    <t>ՎԱՆԱՁՈՐ ՀԱՄԱՅՆՔԻ 2018 ԹՎԱԿԱՆԻ ԲՅՈՒՋԵԻ ԵԿԱՄՏԱՅԻՆ ՄԱՍՈՒՄ ԿԱՏԱՐՎՈՂ ՓՈՓՈԽՈՒԹՅՈՒՆՆԵՐ</t>
  </si>
  <si>
    <t>ՖԻՆԱՆՍԱԿԱՆ ԲԱԺՆԻ ՊԵՏԻ ՊԱՇՏՈՆԱԿԱՏԱՐ`                               Վ.  ԳՐԻԳՈՐՅԱՆ</t>
  </si>
  <si>
    <t>ԸՆԴԱՄԵՆԸ</t>
  </si>
  <si>
    <r>
      <t xml:space="preserve">2.3. Համայնքի բյուջեի միջոցների տարեսկզբի ազատ  մնացորդը </t>
    </r>
    <r>
      <rPr>
        <sz val="8"/>
        <rFont val="Arial Unicode"/>
        <family val="2"/>
      </rPr>
      <t>(տող 8191+տող 8194)</t>
    </r>
  </si>
  <si>
    <t>ՎԱՆԱՁՈՐ ՀԱՄԱՅՆՔԻ 2018 ԹՎԱԿԱՆԻ ԲՅՈՒՋԵԻ  ԾԱԽՍԱՅԻՆ ՄԱՍՈՒՄ ԿԱՏԱՐՎՈՂ ՓՈՓՈԽՈՒԹՅՈՒՆՆԵՐ</t>
  </si>
  <si>
    <t>Ճանապարհային նշանների և լուսաֆորային օբյեկտների սպասարկման աշխատանքներ</t>
  </si>
  <si>
    <t xml:space="preserve">Կենցաղային աղբահանություն </t>
  </si>
  <si>
    <t>Փողոցների սանիտարական մաքրում</t>
  </si>
  <si>
    <t>Խոշոր եզրաչափերի աղբի տեղափոխում</t>
  </si>
  <si>
    <t>Մետաղական  աղբարկղների պատրաստում</t>
  </si>
  <si>
    <t>,,Վանաձորի սպասարկում,, ՀՈԱԿ</t>
  </si>
  <si>
    <t xml:space="preserve">Փողոցների լուսավորում </t>
  </si>
  <si>
    <t>Փողոցային լուսավորության վերականգնում</t>
  </si>
  <si>
    <t>08</t>
  </si>
  <si>
    <t>Գրադարաններ</t>
  </si>
  <si>
    <t>,,Հրանտ Մաթևոսյանի անվան գրադարանների կենտրոնացված համակարգ,, ՀՈԱԿ</t>
  </si>
  <si>
    <t>Թանգարաններ և ցուցասրահներ</t>
  </si>
  <si>
    <t>,,Կառլոս Աբովյանի անվան կերպարվեստի թանգարան,,  ՀՈԱԿ</t>
  </si>
  <si>
    <t>,,Ստեփան  Զորյանի տուն-թանգարան,,  ՀՈԱԿ</t>
  </si>
  <si>
    <t>Մշակույթի տներ, ակումբներ, կենտրոններ</t>
  </si>
  <si>
    <t>,,Թիվ 1 մշակույթի տուն,, ՀՈԱԿ</t>
  </si>
  <si>
    <t>,,Թիվ 2 մշակույթի տուն,, ՀՈԱԿ</t>
  </si>
  <si>
    <t>,,Կամերային երգչախումբ,, ՀՈԱԿ</t>
  </si>
  <si>
    <t>,,Կամերային նվագախումբ,, ՀՈԱԿ</t>
  </si>
  <si>
    <t>,,Տիկնիկային  թատրոն,, ՀՈԱԿ</t>
  </si>
  <si>
    <t>,,Բոհեմ կամերային թատրոն,,   ՀՈԱԿ</t>
  </si>
  <si>
    <t>,,Երգի թատրոն,, ՀՈԱԿ</t>
  </si>
  <si>
    <t>,,Գր. Հախինյանի անվան  ,,Հորովել,,  ժողովրդական երգի-պարի համույթ,, ՀՈԱԿ</t>
  </si>
  <si>
    <t>09</t>
  </si>
  <si>
    <t xml:space="preserve">Նախադպրոցական կրթություն </t>
  </si>
  <si>
    <r>
      <t>ՙՎանաձոր համայնքի Ֆրիտյոֆ Նանսենի անվան թիվ 2 մանկապարտեզ՚</t>
    </r>
    <r>
      <rPr>
        <sz val="10"/>
        <rFont val="Arial Unicode"/>
        <family val="2"/>
      </rPr>
      <t xml:space="preserve"> </t>
    </r>
    <r>
      <rPr>
        <i/>
        <sz val="10"/>
        <rFont val="Arial Unicode"/>
        <family val="2"/>
      </rPr>
      <t>ՀՈԱԿ</t>
    </r>
  </si>
  <si>
    <t>ՙՎանաձոր համայնքի թիվ 3 մանկապարտեզ՚ ՀՈԱԿ</t>
  </si>
  <si>
    <t>ՙՎանաձոր համայնքի թիվ 5 մանկապարտեզ՚ ՀՈԱԿ</t>
  </si>
  <si>
    <t>ՙՎանաձոր համայնքի թիվ 7 մանկապարտեզ՚ ՀՈԱԿ</t>
  </si>
  <si>
    <t>ՙՎանաձոր համայնքի թիվ 8 մանկապարտեզ՚ ՀՈԱԿ</t>
  </si>
  <si>
    <t>ՙՎանաձոր համայնքի թիվ 10 մանկապարտեզ՚ ՀՈԱԿ</t>
  </si>
  <si>
    <t>ՙՎանաձոր համայնքի թիվ 11 մանկապարտեզ՚ ՀՈԱԿ</t>
  </si>
  <si>
    <t>ՙՎանաձոր համայնքի թիվ15 Սուրբ Մարիամ Աստվածածին մանկապարտեզ՚ ՀՈԱԿ</t>
  </si>
  <si>
    <t>ՙՎանաձոր համայնքի Մարգարիտ Մատինյանի անվան թիվ 19 մանկապարտեզ՚ ՀՈԱԿ</t>
  </si>
  <si>
    <t>ՙՎանաձոր համայնքի թիվ 24 մանկապարտեզ՚ ՀՈԱԿ</t>
  </si>
  <si>
    <t>ՙՎանաձոր համայնքի թիվ 28 մանկապարտեզ՚ ՀՈԱԿ</t>
  </si>
  <si>
    <t>ՙՎանաձոր համայնքի թիվ 30 մանկապարտեզ՚ ՀՈԱԿ</t>
  </si>
  <si>
    <t>ՙՎանաձոր համայնքի թիվ 31 մանկապարտեզ՚ ՀՈԱԿ</t>
  </si>
  <si>
    <t>ՙՎանաձոր համայնքի թիվ 32 մանկապարտեզ՚ ՀՈԱԿ</t>
  </si>
  <si>
    <t>ՙՎանաձոր համայնքի թիվ 33 մանկապարտեզ՚ ՀՈԱԿ</t>
  </si>
  <si>
    <t>ՙՎանաձոր համայնքի թիվ 34 մանկապարտեզ՚ ՀՈԱԿ</t>
  </si>
  <si>
    <t>ՙՎանաձոր համայնքի թիվ 35 մանկապարտեզ՚ ՀՈԱԿ</t>
  </si>
  <si>
    <t>ՙՎանաձոր համայնքի թիվ 40 մանկապարտեզ՚ ՀՈԱԿ</t>
  </si>
  <si>
    <t>ՙՎանաձոր համայնքի թիվ 41 մանկապարտեզ՚ ՀՈԱԿ</t>
  </si>
  <si>
    <t>Արտադպրոցական դաստիարակություն</t>
  </si>
  <si>
    <t>,,Էդ.Կզարթմյանի անվան երաժշտ. դպրոց ԿՈՒՀ,, ՀՈԱԿ</t>
  </si>
  <si>
    <t>,,Շարա Տալյանի անվան երաժշտական դպրոց ԿՈՒՀ,, ՀՈԱԿ</t>
  </si>
  <si>
    <t>,,Տ. Չուխաջյանի անվան արվեստի դպրոց ԿՈՒՀ,, ՀՈԱԿ</t>
  </si>
  <si>
    <t>,,Կոմիտասի անվան արվեստի  դպրոց ԿՈՒՀ,, ՀՈԱԿ</t>
  </si>
  <si>
    <t>,,Պարարվեստի  դպրոց ԿՈՒՀ,, ՀՈԱԿ</t>
  </si>
  <si>
    <t>,,Ստ.Աղաջանյանի անվան գեղարվեստի դպրոց ԿՈՒՀ,, ՀՈԱԿ</t>
  </si>
  <si>
    <t>,,Աթլետիկայի  ՕՀՄՄՄ,,  ՀՈԱԿ</t>
  </si>
  <si>
    <t>,,Ձմեռային մարզաձևերի ՄՄԴ,, ՀՈԱԿ</t>
  </si>
  <si>
    <t>,,Ֆուտբոլի ՄՊՄԴ,,  ՀՈԱԿ</t>
  </si>
  <si>
    <t>Ալբերտ Ազարյանի անվան  ,,Կենտրոն,,  համալիր մարզադպրոց,,  ՀՈԱԿ</t>
  </si>
  <si>
    <t>,,Տարոն,, համալիր մարզադպրոց ՀՈԱԿ</t>
  </si>
  <si>
    <t>,,Ծանրամարտի ՄՊՄԴ,, ՀՈԱԿ</t>
  </si>
  <si>
    <t>,,Մենապայքարային  մարզաձևերի ՄՊՄԴ,, ՀՈԱԿ</t>
  </si>
  <si>
    <t>,,Շախմատի ՄՊՄԴ,, ՀՈԱԿ</t>
  </si>
  <si>
    <t xml:space="preserve">,,Լողի  ՄՊՄԴ,,  ՀՈԱԿ </t>
  </si>
  <si>
    <t xml:space="preserve"> Այլ մեքենաներ և սարքավորումներ</t>
  </si>
  <si>
    <t>Կապիտալ դրամաշնորհներ/ Վանաձորի թիվ 11 մանկապարտեզի վերակառուցում/</t>
  </si>
  <si>
    <t>Շենքերի և շինությունների կապիտալ վերանորոգում</t>
  </si>
  <si>
    <t>Այլ ընթացիկ դրամաշնորհներ</t>
  </si>
  <si>
    <t>ՙՎանաձոր համայնքի թիվ 4 մանկապարտեզ՚ ՀՈԱԿ</t>
  </si>
  <si>
    <t>վարչական  բյուջե /11+12+13+14+15+16+17+18+19+20/</t>
  </si>
  <si>
    <t>ֆոնդային բյուջե /21+22/</t>
  </si>
  <si>
    <t>11</t>
  </si>
  <si>
    <t>ՀՀ համայնքների պահուստային ֆոնդ</t>
  </si>
  <si>
    <t>Պահուստային միջոցներ</t>
  </si>
  <si>
    <t>22</t>
  </si>
  <si>
    <r>
      <t>ԸՆԴԱՄԵՆԸ  ԾԱԽՍԵՐ</t>
    </r>
    <r>
      <rPr>
        <sz val="8"/>
        <rFont val="Arial Unicode"/>
        <family val="2"/>
      </rPr>
      <t xml:space="preserve"> (2111+2133+2451+2511+2521+2541+2621+2641+2821+2822+2823+2824+2842+2911+2951+3112)</t>
    </r>
  </si>
  <si>
    <t xml:space="preserve">Օրենսդիր և գործադիր մարմիններ,պետա-կան կառավարում </t>
  </si>
  <si>
    <t>Կենսաբազմազա-նության և բնության  պաշտպանություն</t>
  </si>
  <si>
    <t>Այլ մշակութային կազմակերպու-թյուններ</t>
  </si>
  <si>
    <t>Քաղաքական կուսակցություններ, հասարակական կազմակերպություն-ներ, արհմիու-թյուններ</t>
  </si>
  <si>
    <t>Աջակցություն Վանաձորի համայնքի հասարակական կազմակերպու-թյուններին</t>
  </si>
  <si>
    <t>,,ՕՀ մենապայքա-րային  մարզաձևերի մարզադպրոց,, ՀՈԱԿ</t>
  </si>
  <si>
    <t>թիվ  ______ Ն  որոշման</t>
  </si>
  <si>
    <r>
      <t xml:space="preserve">ԸՆԴԱՄԵՆԸ ԵԿԱՄՈՒՏՆԵՐ </t>
    </r>
    <r>
      <rPr>
        <sz val="10"/>
        <rFont val="Arial Unicode"/>
        <family val="2"/>
      </rPr>
      <t xml:space="preserve">(տող8010)  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</si>
</sst>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8"/>
      <name val="Arial Unicode"/>
      <family val="2"/>
    </font>
    <font>
      <sz val="10"/>
      <name val="Arial Unicode"/>
      <family val="2"/>
    </font>
    <font>
      <sz val="9"/>
      <name val="Arial Unicode"/>
      <family val="2"/>
    </font>
    <font>
      <sz val="11"/>
      <name val="Arial Unicode"/>
      <family val="2"/>
    </font>
    <font>
      <i/>
      <sz val="10"/>
      <name val="Arial Unicode"/>
      <family val="2"/>
    </font>
    <font>
      <b/>
      <sz val="12"/>
      <name val="Arial Unicode"/>
      <family val="2"/>
    </font>
    <font>
      <b/>
      <sz val="10"/>
      <name val="Arial Unicode"/>
      <family val="2"/>
    </font>
    <font>
      <i/>
      <sz val="9"/>
      <name val="Arial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 readingOrder="1"/>
    </xf>
    <xf numFmtId="0" fontId="6" fillId="33" borderId="10" xfId="0" applyNumberFormat="1" applyFont="1" applyFill="1" applyBorder="1" applyAlignment="1">
      <alignment horizontal="left" vertical="center" wrapText="1" readingOrder="1"/>
    </xf>
    <xf numFmtId="49" fontId="2" fillId="3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186" fontId="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186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86" fontId="5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186" fontId="5" fillId="33" borderId="0" xfId="0" applyNumberFormat="1" applyFont="1" applyFill="1" applyAlignment="1">
      <alignment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84" fontId="2" fillId="33" borderId="0" xfId="0" applyNumberFormat="1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vertical="center"/>
    </xf>
    <xf numFmtId="186" fontId="5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186" fontId="3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NumberFormat="1" applyFont="1" applyFill="1" applyBorder="1" applyAlignment="1">
      <alignment horizontal="left" vertical="center" wrapText="1" readingOrder="1"/>
    </xf>
    <xf numFmtId="0" fontId="2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vertical="center"/>
    </xf>
    <xf numFmtId="184" fontId="5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4.57421875" style="9" customWidth="1"/>
    <col min="2" max="2" width="38.140625" style="1" customWidth="1"/>
    <col min="3" max="3" width="5.421875" style="1" customWidth="1"/>
    <col min="4" max="4" width="11.28125" style="2" customWidth="1"/>
    <col min="5" max="5" width="11.421875" style="2" customWidth="1"/>
    <col min="6" max="6" width="10.8515625" style="2" customWidth="1"/>
    <col min="7" max="7" width="11.421875" style="3" customWidth="1"/>
    <col min="8" max="8" width="9.140625" style="3" customWidth="1"/>
    <col min="9" max="9" width="9.57421875" style="3" bestFit="1" customWidth="1"/>
    <col min="10" max="10" width="9.28125" style="3" customWidth="1"/>
    <col min="11" max="16384" width="9.140625" style="3" customWidth="1"/>
  </cols>
  <sheetData>
    <row r="1" spans="1:5" s="10" customFormat="1" ht="15.75" customHeight="1">
      <c r="A1" s="47"/>
      <c r="E1" s="29" t="s">
        <v>13</v>
      </c>
    </row>
    <row r="2" spans="1:5" s="10" customFormat="1" ht="18" customHeight="1">
      <c r="A2" s="47"/>
      <c r="E2" s="29" t="s">
        <v>17</v>
      </c>
    </row>
    <row r="3" spans="1:5" s="10" customFormat="1" ht="15" customHeight="1">
      <c r="A3" s="47"/>
      <c r="E3" s="29" t="s">
        <v>58</v>
      </c>
    </row>
    <row r="4" spans="1:5" s="10" customFormat="1" ht="27.75" customHeight="1">
      <c r="A4" s="47"/>
      <c r="E4" s="29" t="s">
        <v>142</v>
      </c>
    </row>
    <row r="5" spans="2:6" ht="36" customHeight="1">
      <c r="B5" s="61"/>
      <c r="C5" s="61"/>
      <c r="D5" s="61"/>
      <c r="E5" s="61"/>
      <c r="F5" s="61"/>
    </row>
    <row r="6" spans="1:7" ht="35.25" customHeight="1">
      <c r="A6" s="62" t="s">
        <v>59</v>
      </c>
      <c r="B6" s="62"/>
      <c r="C6" s="62"/>
      <c r="D6" s="62"/>
      <c r="E6" s="62"/>
      <c r="F6" s="62"/>
      <c r="G6" s="62"/>
    </row>
    <row r="7" spans="2:7" ht="13.5" customHeight="1">
      <c r="B7" s="3"/>
      <c r="C7" s="3"/>
      <c r="G7" s="11" t="s">
        <v>8</v>
      </c>
    </row>
    <row r="8" spans="1:7" ht="35.25" customHeight="1">
      <c r="A8" s="12" t="s">
        <v>14</v>
      </c>
      <c r="B8" s="13" t="s">
        <v>15</v>
      </c>
      <c r="C8" s="14" t="s">
        <v>18</v>
      </c>
      <c r="D8" s="15" t="s">
        <v>19</v>
      </c>
      <c r="E8" s="15" t="s">
        <v>9</v>
      </c>
      <c r="F8" s="15" t="s">
        <v>20</v>
      </c>
      <c r="G8" s="15" t="s">
        <v>21</v>
      </c>
    </row>
    <row r="9" spans="1:7" s="1" customFormat="1" ht="11.25" customHeight="1">
      <c r="A9" s="16">
        <v>1</v>
      </c>
      <c r="B9" s="14">
        <v>2</v>
      </c>
      <c r="C9" s="16">
        <v>3</v>
      </c>
      <c r="D9" s="16">
        <v>4</v>
      </c>
      <c r="E9" s="16">
        <v>6</v>
      </c>
      <c r="F9" s="16">
        <v>7</v>
      </c>
      <c r="G9" s="14">
        <v>8</v>
      </c>
    </row>
    <row r="10" spans="1:9" s="1" customFormat="1" ht="19.5" customHeight="1">
      <c r="A10" s="16"/>
      <c r="B10" s="17" t="s">
        <v>143</v>
      </c>
      <c r="C10" s="16"/>
      <c r="D10" s="18">
        <f>E10</f>
        <v>4535.279</v>
      </c>
      <c r="E10" s="18">
        <f aca="true" t="shared" si="0" ref="E10:G11">E11</f>
        <v>4535.279</v>
      </c>
      <c r="F10" s="18">
        <f t="shared" si="0"/>
        <v>2654.779</v>
      </c>
      <c r="G10" s="18">
        <f t="shared" si="0"/>
        <v>1880.5</v>
      </c>
      <c r="I10" s="19"/>
    </row>
    <row r="11" spans="1:7" ht="15.75" customHeight="1">
      <c r="A11" s="23">
        <v>8010</v>
      </c>
      <c r="B11" s="45" t="s">
        <v>61</v>
      </c>
      <c r="C11" s="24"/>
      <c r="D11" s="18">
        <f aca="true" t="shared" si="1" ref="D11:D16">F11+G11</f>
        <v>4535.279</v>
      </c>
      <c r="E11" s="18">
        <f t="shared" si="0"/>
        <v>4535.279</v>
      </c>
      <c r="F11" s="18">
        <f t="shared" si="0"/>
        <v>2654.779</v>
      </c>
      <c r="G11" s="18">
        <f t="shared" si="0"/>
        <v>1880.5</v>
      </c>
    </row>
    <row r="12" spans="1:7" s="1" customFormat="1" ht="39.75" customHeight="1">
      <c r="A12" s="23">
        <v>8190</v>
      </c>
      <c r="B12" s="25" t="s">
        <v>62</v>
      </c>
      <c r="C12" s="20"/>
      <c r="D12" s="18">
        <f t="shared" si="1"/>
        <v>4535.279</v>
      </c>
      <c r="E12" s="18">
        <f>E13+E15</f>
        <v>4535.279</v>
      </c>
      <c r="F12" s="18">
        <f>F13+F15</f>
        <v>2654.779</v>
      </c>
      <c r="G12" s="18">
        <f>G13+G15</f>
        <v>1880.5</v>
      </c>
    </row>
    <row r="13" spans="1:10" ht="28.5" customHeight="1">
      <c r="A13" s="23">
        <v>8191</v>
      </c>
      <c r="B13" s="26" t="s">
        <v>22</v>
      </c>
      <c r="C13" s="23">
        <v>9320</v>
      </c>
      <c r="D13" s="18">
        <f t="shared" si="1"/>
        <v>2654.779</v>
      </c>
      <c r="E13" s="22">
        <f>F13</f>
        <v>2654.779</v>
      </c>
      <c r="F13" s="22">
        <f>F14</f>
        <v>2654.779</v>
      </c>
      <c r="G13" s="22"/>
      <c r="J13" s="44"/>
    </row>
    <row r="14" spans="1:9" ht="61.5" customHeight="1">
      <c r="A14" s="23">
        <v>8192</v>
      </c>
      <c r="B14" s="27" t="s">
        <v>23</v>
      </c>
      <c r="C14" s="23"/>
      <c r="D14" s="18">
        <f t="shared" si="1"/>
        <v>2654.779</v>
      </c>
      <c r="E14" s="22">
        <f>F14</f>
        <v>2654.779</v>
      </c>
      <c r="F14" s="22">
        <v>2654.779</v>
      </c>
      <c r="G14" s="22"/>
      <c r="I14" s="44"/>
    </row>
    <row r="15" spans="1:7" ht="30.75" customHeight="1">
      <c r="A15" s="23">
        <v>8194</v>
      </c>
      <c r="B15" s="26" t="s">
        <v>24</v>
      </c>
      <c r="C15" s="24">
        <v>9330</v>
      </c>
      <c r="D15" s="18">
        <f t="shared" si="1"/>
        <v>1880.5</v>
      </c>
      <c r="E15" s="18">
        <f>E16</f>
        <v>1880.5</v>
      </c>
      <c r="F15" s="18"/>
      <c r="G15" s="18">
        <f>G16</f>
        <v>1880.5</v>
      </c>
    </row>
    <row r="16" spans="1:7" ht="40.5" customHeight="1">
      <c r="A16" s="23">
        <v>8195</v>
      </c>
      <c r="B16" s="27" t="s">
        <v>25</v>
      </c>
      <c r="C16" s="14"/>
      <c r="D16" s="18">
        <f t="shared" si="1"/>
        <v>1880.5</v>
      </c>
      <c r="E16" s="18">
        <f>G16</f>
        <v>1880.5</v>
      </c>
      <c r="F16" s="28"/>
      <c r="G16" s="22">
        <v>1880.5</v>
      </c>
    </row>
    <row r="17" ht="58.5" customHeight="1"/>
    <row r="18" spans="1:7" s="29" customFormat="1" ht="16.5" customHeight="1">
      <c r="A18" s="60" t="s">
        <v>26</v>
      </c>
      <c r="B18" s="60"/>
      <c r="C18" s="60"/>
      <c r="D18" s="60"/>
      <c r="E18" s="60"/>
      <c r="F18" s="60"/>
      <c r="G18" s="60"/>
    </row>
    <row r="19" spans="2:6" ht="15" customHeight="1">
      <c r="B19" s="3"/>
      <c r="C19" s="3"/>
      <c r="D19" s="3"/>
      <c r="E19" s="3"/>
      <c r="F19" s="3"/>
    </row>
    <row r="20" spans="2:6" ht="15.75" customHeight="1">
      <c r="B20" s="3"/>
      <c r="C20" s="3"/>
      <c r="D20" s="3"/>
      <c r="E20" s="3"/>
      <c r="F20" s="3"/>
    </row>
    <row r="21" spans="2:6" ht="12.75">
      <c r="B21" s="3"/>
      <c r="C21" s="3"/>
      <c r="D21" s="3"/>
      <c r="E21" s="3"/>
      <c r="F21" s="3"/>
    </row>
    <row r="22" s="29" customFormat="1" ht="15" customHeight="1">
      <c r="A22" s="46"/>
    </row>
    <row r="23" s="29" customFormat="1" ht="12.75">
      <c r="A23" s="46"/>
    </row>
    <row r="24" spans="1:7" s="29" customFormat="1" ht="12.75">
      <c r="A24" s="60" t="s">
        <v>60</v>
      </c>
      <c r="B24" s="60"/>
      <c r="C24" s="60"/>
      <c r="D24" s="60"/>
      <c r="E24" s="60"/>
      <c r="F24" s="60"/>
      <c r="G24" s="60"/>
    </row>
  </sheetData>
  <sheetProtection/>
  <mergeCells count="4">
    <mergeCell ref="A18:G18"/>
    <mergeCell ref="A24:G24"/>
    <mergeCell ref="B5:F5"/>
    <mergeCell ref="A6:G6"/>
  </mergeCells>
  <printOptions/>
  <pageMargins left="0.7874015748031497" right="0" top="0.5905511811023623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9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4.140625" style="32" customWidth="1"/>
    <col min="2" max="2" width="2.421875" style="31" customWidth="1"/>
    <col min="3" max="4" width="2.140625" style="32" customWidth="1"/>
    <col min="5" max="5" width="18.421875" style="36" customWidth="1"/>
    <col min="6" max="6" width="11.57421875" style="34" customWidth="1"/>
    <col min="7" max="7" width="11.421875" style="35" customWidth="1"/>
    <col min="8" max="8" width="9.57421875" style="35" customWidth="1"/>
    <col min="9" max="9" width="11.421875" style="35" customWidth="1"/>
    <col min="10" max="10" width="8.140625" style="35" customWidth="1"/>
    <col min="11" max="11" width="7.57421875" style="35" customWidth="1"/>
    <col min="12" max="12" width="7.421875" style="29" customWidth="1"/>
    <col min="13" max="13" width="6.28125" style="29" customWidth="1"/>
    <col min="14" max="14" width="6.140625" style="29" customWidth="1"/>
    <col min="15" max="15" width="7.28125" style="29" customWidth="1"/>
    <col min="16" max="16" width="6.8515625" style="29" customWidth="1"/>
    <col min="17" max="17" width="8.7109375" style="29" customWidth="1"/>
    <col min="18" max="19" width="7.421875" style="29" customWidth="1"/>
    <col min="20" max="20" width="11.421875" style="29" customWidth="1"/>
    <col min="21" max="21" width="8.421875" style="29" customWidth="1"/>
    <col min="22" max="22" width="6.28125" style="29" customWidth="1"/>
    <col min="23" max="16384" width="9.140625" style="29" customWidth="1"/>
  </cols>
  <sheetData>
    <row r="1" spans="1:20" s="10" customFormat="1" ht="15.75" customHeight="1">
      <c r="A1" s="32"/>
      <c r="S1" s="29" t="s">
        <v>16</v>
      </c>
      <c r="T1" s="29"/>
    </row>
    <row r="2" spans="1:20" s="10" customFormat="1" ht="15.75" customHeight="1">
      <c r="A2" s="32"/>
      <c r="S2" s="29" t="s">
        <v>17</v>
      </c>
      <c r="T2" s="29"/>
    </row>
    <row r="3" spans="1:20" s="10" customFormat="1" ht="15" customHeight="1">
      <c r="A3" s="32"/>
      <c r="G3" s="30"/>
      <c r="S3" s="29" t="s">
        <v>58</v>
      </c>
      <c r="T3" s="29"/>
    </row>
    <row r="4" spans="1:20" s="10" customFormat="1" ht="24" customHeight="1">
      <c r="A4" s="32"/>
      <c r="S4" s="29" t="s">
        <v>142</v>
      </c>
      <c r="T4" s="29"/>
    </row>
    <row r="5" ht="8.25" customHeight="1">
      <c r="E5" s="33"/>
    </row>
    <row r="6" spans="1:22" ht="18" customHeight="1">
      <c r="A6" s="64" t="s">
        <v>63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ht="14.25" customHeight="1">
      <c r="U7" s="37" t="s">
        <v>27</v>
      </c>
    </row>
    <row r="8" spans="1:22" ht="18" customHeight="1">
      <c r="A8" s="68" t="s">
        <v>14</v>
      </c>
      <c r="B8" s="69" t="s">
        <v>2</v>
      </c>
      <c r="C8" s="70" t="s">
        <v>3</v>
      </c>
      <c r="D8" s="70" t="s">
        <v>4</v>
      </c>
      <c r="E8" s="63" t="s">
        <v>28</v>
      </c>
      <c r="F8" s="63" t="s">
        <v>29</v>
      </c>
      <c r="G8" s="63" t="s">
        <v>10</v>
      </c>
      <c r="H8" s="63" t="s">
        <v>9</v>
      </c>
      <c r="I8" s="63" t="s">
        <v>129</v>
      </c>
      <c r="J8" s="65" t="s">
        <v>130</v>
      </c>
      <c r="K8" s="63" t="s">
        <v>5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2" ht="15" customHeight="1">
      <c r="A9" s="68"/>
      <c r="B9" s="69"/>
      <c r="C9" s="70"/>
      <c r="D9" s="70"/>
      <c r="E9" s="63"/>
      <c r="F9" s="63"/>
      <c r="G9" s="63"/>
      <c r="H9" s="63"/>
      <c r="I9" s="63"/>
      <c r="J9" s="66"/>
      <c r="K9" s="38">
        <v>4111</v>
      </c>
      <c r="L9" s="38">
        <v>4213</v>
      </c>
      <c r="M9" s="39">
        <v>4214</v>
      </c>
      <c r="N9" s="39">
        <v>4216</v>
      </c>
      <c r="O9" s="39">
        <v>4239</v>
      </c>
      <c r="P9" s="39">
        <v>4251</v>
      </c>
      <c r="Q9" s="39">
        <v>4511</v>
      </c>
      <c r="R9" s="39">
        <v>4639</v>
      </c>
      <c r="S9" s="39">
        <v>4657</v>
      </c>
      <c r="T9" s="39">
        <v>4891</v>
      </c>
      <c r="U9" s="39">
        <v>5113</v>
      </c>
      <c r="V9" s="39">
        <v>5129</v>
      </c>
    </row>
    <row r="10" spans="1:22" ht="100.5" customHeight="1">
      <c r="A10" s="68"/>
      <c r="B10" s="69"/>
      <c r="C10" s="70"/>
      <c r="D10" s="70"/>
      <c r="E10" s="63"/>
      <c r="F10" s="63"/>
      <c r="G10" s="63"/>
      <c r="H10" s="63"/>
      <c r="I10" s="63"/>
      <c r="J10" s="67"/>
      <c r="K10" s="52" t="s">
        <v>30</v>
      </c>
      <c r="L10" s="52" t="s">
        <v>31</v>
      </c>
      <c r="M10" s="52" t="s">
        <v>32</v>
      </c>
      <c r="N10" s="52" t="s">
        <v>33</v>
      </c>
      <c r="O10" s="52" t="s">
        <v>34</v>
      </c>
      <c r="P10" s="52" t="s">
        <v>35</v>
      </c>
      <c r="Q10" s="52" t="s">
        <v>36</v>
      </c>
      <c r="R10" s="52" t="s">
        <v>127</v>
      </c>
      <c r="S10" s="52" t="s">
        <v>37</v>
      </c>
      <c r="T10" s="58" t="s">
        <v>133</v>
      </c>
      <c r="U10" s="52" t="s">
        <v>126</v>
      </c>
      <c r="V10" s="52" t="s">
        <v>124</v>
      </c>
    </row>
    <row r="11" spans="1:22" s="32" customFormat="1" ht="12" customHeight="1">
      <c r="A11" s="40">
        <v>1</v>
      </c>
      <c r="B11" s="5" t="s">
        <v>11</v>
      </c>
      <c r="C11" s="40">
        <v>3</v>
      </c>
      <c r="D11" s="5" t="s">
        <v>12</v>
      </c>
      <c r="E11" s="40">
        <v>5</v>
      </c>
      <c r="F11" s="5" t="s">
        <v>38</v>
      </c>
      <c r="G11" s="40">
        <v>7</v>
      </c>
      <c r="H11" s="5" t="s">
        <v>39</v>
      </c>
      <c r="I11" s="40">
        <v>9</v>
      </c>
      <c r="J11" s="5" t="s">
        <v>40</v>
      </c>
      <c r="K11" s="40">
        <v>11</v>
      </c>
      <c r="L11" s="5" t="s">
        <v>41</v>
      </c>
      <c r="M11" s="40">
        <v>13</v>
      </c>
      <c r="N11" s="5" t="s">
        <v>42</v>
      </c>
      <c r="O11" s="40">
        <v>15</v>
      </c>
      <c r="P11" s="5" t="s">
        <v>43</v>
      </c>
      <c r="Q11" s="40">
        <v>17</v>
      </c>
      <c r="R11" s="5" t="s">
        <v>44</v>
      </c>
      <c r="S11" s="40">
        <v>19</v>
      </c>
      <c r="T11" s="40">
        <v>20</v>
      </c>
      <c r="U11" s="40">
        <v>21</v>
      </c>
      <c r="V11" s="5" t="s">
        <v>134</v>
      </c>
    </row>
    <row r="12" spans="1:22" s="43" customFormat="1" ht="72" customHeight="1">
      <c r="A12" s="40">
        <v>2000</v>
      </c>
      <c r="B12" s="41" t="s">
        <v>0</v>
      </c>
      <c r="C12" s="4" t="s">
        <v>1</v>
      </c>
      <c r="D12" s="4" t="s">
        <v>1</v>
      </c>
      <c r="E12" s="21" t="s">
        <v>135</v>
      </c>
      <c r="F12" s="42">
        <f>F13+F15+F17+F19+F24+F26+F28+F30+F32+F34+F37+F40+F47+F49+F70+F87</f>
        <v>4535.278999999995</v>
      </c>
      <c r="G12" s="42">
        <f>G13+G15+G17+G19+G24+G26+G28+G30+G32+G34+G37+G40+G47+G49+G70+G87</f>
        <v>-98576.021</v>
      </c>
      <c r="H12" s="53">
        <f>H13+H15+H17+H19+H24+H26+H28+H30+H32+H34+H37+H40+H47+H49+H70</f>
        <v>103111.29999999999</v>
      </c>
      <c r="I12" s="42">
        <f>I13+I15+I17+I19+I24+I26+I28+I30+I32+I34+I37+I40+I47+I49+I70+I87</f>
        <v>2654.778999999995</v>
      </c>
      <c r="J12" s="53">
        <f>J13+J15+J17+J19+J24+J26+J28+J30+J32+J34+J37+J40+J47+J49+J70</f>
        <v>1880.5</v>
      </c>
      <c r="K12" s="53">
        <f>K13+K15+K17+K19+K24+K26+K28+K30+K32+K34+K37+K40+K47+K49+K70+K87</f>
        <v>7379.5</v>
      </c>
      <c r="L12" s="53">
        <f aca="true" t="shared" si="0" ref="L12:V12">L13+L15+L17+L19+L24+L26+L28+L30+L32+L34+L37+L40+L47+L49+L70+L87</f>
        <v>1958.8000000000002</v>
      </c>
      <c r="M12" s="53">
        <f t="shared" si="0"/>
        <v>158</v>
      </c>
      <c r="N12" s="53">
        <f t="shared" si="0"/>
        <v>90.8</v>
      </c>
      <c r="O12" s="53">
        <f t="shared" si="0"/>
        <v>3560.8999999999996</v>
      </c>
      <c r="P12" s="53">
        <f t="shared" si="0"/>
        <v>120</v>
      </c>
      <c r="Q12" s="53">
        <f t="shared" si="0"/>
        <v>76159.20000000001</v>
      </c>
      <c r="R12" s="53">
        <f t="shared" si="0"/>
        <v>2000</v>
      </c>
      <c r="S12" s="53">
        <f t="shared" si="0"/>
        <v>9803.6</v>
      </c>
      <c r="T12" s="42">
        <f t="shared" si="0"/>
        <v>-98576.021</v>
      </c>
      <c r="U12" s="53">
        <f t="shared" si="0"/>
        <v>1570.5</v>
      </c>
      <c r="V12" s="53">
        <f t="shared" si="0"/>
        <v>310</v>
      </c>
    </row>
    <row r="13" spans="1:22" ht="55.5" customHeight="1">
      <c r="A13" s="40">
        <v>2111</v>
      </c>
      <c r="B13" s="5" t="s">
        <v>45</v>
      </c>
      <c r="C13" s="5" t="s">
        <v>6</v>
      </c>
      <c r="D13" s="5" t="s">
        <v>6</v>
      </c>
      <c r="E13" s="6" t="s">
        <v>136</v>
      </c>
      <c r="F13" s="53">
        <f aca="true" t="shared" si="1" ref="F13:F76">G13+H13</f>
        <v>7823.3</v>
      </c>
      <c r="G13" s="53"/>
      <c r="H13" s="53">
        <f aca="true" t="shared" si="2" ref="H13:P13">H14</f>
        <v>7823.3</v>
      </c>
      <c r="I13" s="53">
        <f t="shared" si="2"/>
        <v>7823.3</v>
      </c>
      <c r="J13" s="53"/>
      <c r="K13" s="53">
        <f t="shared" si="2"/>
        <v>7379.5</v>
      </c>
      <c r="L13" s="53">
        <f t="shared" si="2"/>
        <v>75</v>
      </c>
      <c r="M13" s="53">
        <f t="shared" si="2"/>
        <v>158</v>
      </c>
      <c r="N13" s="53">
        <f t="shared" si="2"/>
        <v>90.8</v>
      </c>
      <c r="O13" s="53"/>
      <c r="P13" s="53">
        <f t="shared" si="2"/>
        <v>120</v>
      </c>
      <c r="Q13" s="53"/>
      <c r="R13" s="53"/>
      <c r="S13" s="53"/>
      <c r="T13" s="53"/>
      <c r="U13" s="54"/>
      <c r="V13" s="54"/>
    </row>
    <row r="14" spans="1:22" ht="38.25" customHeight="1">
      <c r="A14" s="40"/>
      <c r="B14" s="5"/>
      <c r="C14" s="5"/>
      <c r="D14" s="5"/>
      <c r="E14" s="7" t="s">
        <v>46</v>
      </c>
      <c r="F14" s="53">
        <f t="shared" si="1"/>
        <v>7823.3</v>
      </c>
      <c r="G14" s="53"/>
      <c r="H14" s="53">
        <f>I14</f>
        <v>7823.3</v>
      </c>
      <c r="I14" s="53">
        <f>K14+L14+M14+N14+P14</f>
        <v>7823.3</v>
      </c>
      <c r="J14" s="53"/>
      <c r="K14" s="53">
        <v>7379.5</v>
      </c>
      <c r="L14" s="53">
        <v>75</v>
      </c>
      <c r="M14" s="53">
        <v>158</v>
      </c>
      <c r="N14" s="53">
        <v>90.8</v>
      </c>
      <c r="O14" s="53"/>
      <c r="P14" s="53">
        <v>120</v>
      </c>
      <c r="Q14" s="53"/>
      <c r="R14" s="53"/>
      <c r="S14" s="53"/>
      <c r="T14" s="53"/>
      <c r="U14" s="54"/>
      <c r="V14" s="54"/>
    </row>
    <row r="15" spans="1:22" ht="30" customHeight="1">
      <c r="A15" s="40">
        <v>2133</v>
      </c>
      <c r="B15" s="5" t="s">
        <v>45</v>
      </c>
      <c r="C15" s="5" t="s">
        <v>47</v>
      </c>
      <c r="D15" s="5" t="s">
        <v>47</v>
      </c>
      <c r="E15" s="6" t="s">
        <v>48</v>
      </c>
      <c r="F15" s="53">
        <f t="shared" si="1"/>
        <v>1505</v>
      </c>
      <c r="G15" s="53"/>
      <c r="H15" s="53">
        <f>H16</f>
        <v>1505</v>
      </c>
      <c r="I15" s="53">
        <f>I16</f>
        <v>1505</v>
      </c>
      <c r="J15" s="53"/>
      <c r="K15" s="53"/>
      <c r="L15" s="53"/>
      <c r="M15" s="53"/>
      <c r="N15" s="53"/>
      <c r="O15" s="53"/>
      <c r="P15" s="53"/>
      <c r="Q15" s="53">
        <f>Q16</f>
        <v>1505</v>
      </c>
      <c r="R15" s="53"/>
      <c r="S15" s="53"/>
      <c r="T15" s="53"/>
      <c r="U15" s="54"/>
      <c r="V15" s="54"/>
    </row>
    <row r="16" spans="1:22" ht="16.5" customHeight="1">
      <c r="A16" s="40"/>
      <c r="B16" s="5"/>
      <c r="C16" s="5"/>
      <c r="D16" s="5"/>
      <c r="E16" s="7" t="s">
        <v>49</v>
      </c>
      <c r="F16" s="53">
        <f t="shared" si="1"/>
        <v>1505</v>
      </c>
      <c r="G16" s="53"/>
      <c r="H16" s="53">
        <f>I16</f>
        <v>1505</v>
      </c>
      <c r="I16" s="53">
        <f>Q16</f>
        <v>1505</v>
      </c>
      <c r="J16" s="53"/>
      <c r="K16" s="53"/>
      <c r="L16" s="53"/>
      <c r="M16" s="53"/>
      <c r="N16" s="53"/>
      <c r="O16" s="53"/>
      <c r="P16" s="53"/>
      <c r="Q16" s="53">
        <v>1505</v>
      </c>
      <c r="R16" s="53"/>
      <c r="S16" s="53"/>
      <c r="T16" s="53"/>
      <c r="U16" s="54"/>
      <c r="V16" s="54"/>
    </row>
    <row r="17" spans="1:22" ht="29.25" customHeight="1">
      <c r="A17" s="40">
        <v>2451</v>
      </c>
      <c r="B17" s="5" t="s">
        <v>50</v>
      </c>
      <c r="C17" s="5" t="s">
        <v>51</v>
      </c>
      <c r="D17" s="5" t="s">
        <v>6</v>
      </c>
      <c r="E17" s="6" t="s">
        <v>52</v>
      </c>
      <c r="F17" s="53">
        <f t="shared" si="1"/>
        <v>867.3</v>
      </c>
      <c r="G17" s="53"/>
      <c r="H17" s="53">
        <f>H18</f>
        <v>867.3</v>
      </c>
      <c r="I17" s="53">
        <f>I18</f>
        <v>867.3</v>
      </c>
      <c r="J17" s="53"/>
      <c r="K17" s="53"/>
      <c r="L17" s="53"/>
      <c r="M17" s="53"/>
      <c r="N17" s="53"/>
      <c r="O17" s="53">
        <f>O18</f>
        <v>867.3</v>
      </c>
      <c r="P17" s="53"/>
      <c r="Q17" s="53"/>
      <c r="R17" s="53"/>
      <c r="S17" s="53"/>
      <c r="T17" s="53"/>
      <c r="U17" s="53"/>
      <c r="V17" s="53"/>
    </row>
    <row r="18" spans="1:22" ht="81.75" customHeight="1">
      <c r="A18" s="40"/>
      <c r="B18" s="5"/>
      <c r="C18" s="5"/>
      <c r="D18" s="5"/>
      <c r="E18" s="7" t="s">
        <v>64</v>
      </c>
      <c r="F18" s="53">
        <f t="shared" si="1"/>
        <v>867.3</v>
      </c>
      <c r="G18" s="53"/>
      <c r="H18" s="53">
        <f>O18</f>
        <v>867.3</v>
      </c>
      <c r="I18" s="53">
        <f>O18</f>
        <v>867.3</v>
      </c>
      <c r="J18" s="53"/>
      <c r="K18" s="53"/>
      <c r="L18" s="53"/>
      <c r="M18" s="53"/>
      <c r="N18" s="53"/>
      <c r="O18" s="53">
        <v>867.3</v>
      </c>
      <c r="P18" s="53"/>
      <c r="Q18" s="53"/>
      <c r="R18" s="53"/>
      <c r="S18" s="53"/>
      <c r="T18" s="53"/>
      <c r="U18" s="54"/>
      <c r="V18" s="54"/>
    </row>
    <row r="19" spans="1:22" ht="18.75" customHeight="1">
      <c r="A19" s="40">
        <v>2511</v>
      </c>
      <c r="B19" s="5" t="s">
        <v>53</v>
      </c>
      <c r="C19" s="5" t="s">
        <v>6</v>
      </c>
      <c r="D19" s="5" t="s">
        <v>6</v>
      </c>
      <c r="E19" s="6" t="s">
        <v>54</v>
      </c>
      <c r="F19" s="53">
        <f t="shared" si="1"/>
        <v>2193.8</v>
      </c>
      <c r="G19" s="53"/>
      <c r="H19" s="53">
        <f>H20+H21+H22+H23</f>
        <v>2193.8</v>
      </c>
      <c r="I19" s="53">
        <f>I20+I21+I22+I23</f>
        <v>1883.8000000000002</v>
      </c>
      <c r="J19" s="53">
        <f>J20+J21+J22+J23</f>
        <v>310</v>
      </c>
      <c r="K19" s="53">
        <f>K20+K21+K22+K23</f>
        <v>0</v>
      </c>
      <c r="L19" s="53">
        <f>L20+L21+L22+L23</f>
        <v>1883.8000000000002</v>
      </c>
      <c r="M19" s="53"/>
      <c r="N19" s="53"/>
      <c r="O19" s="53"/>
      <c r="P19" s="53"/>
      <c r="Q19" s="53"/>
      <c r="R19" s="53"/>
      <c r="S19" s="53"/>
      <c r="T19" s="53"/>
      <c r="U19" s="53"/>
      <c r="V19" s="53">
        <f>V20+V21+V22+V23</f>
        <v>310</v>
      </c>
    </row>
    <row r="20" spans="1:22" ht="28.5" customHeight="1">
      <c r="A20" s="40"/>
      <c r="B20" s="5"/>
      <c r="C20" s="40"/>
      <c r="D20" s="40"/>
      <c r="E20" s="7" t="s">
        <v>65</v>
      </c>
      <c r="F20" s="53">
        <f t="shared" si="1"/>
        <v>984.5</v>
      </c>
      <c r="G20" s="53"/>
      <c r="H20" s="53">
        <f>L20</f>
        <v>984.5</v>
      </c>
      <c r="I20" s="53">
        <f>L20</f>
        <v>984.5</v>
      </c>
      <c r="J20" s="53"/>
      <c r="K20" s="53"/>
      <c r="L20" s="54">
        <v>984.5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1:22" ht="42" customHeight="1">
      <c r="A21" s="40"/>
      <c r="B21" s="5"/>
      <c r="C21" s="40"/>
      <c r="D21" s="40"/>
      <c r="E21" s="7" t="s">
        <v>66</v>
      </c>
      <c r="F21" s="53">
        <f t="shared" si="1"/>
        <v>295.9</v>
      </c>
      <c r="G21" s="53"/>
      <c r="H21" s="53">
        <f>L21</f>
        <v>295.9</v>
      </c>
      <c r="I21" s="53">
        <f>L21</f>
        <v>295.9</v>
      </c>
      <c r="J21" s="53"/>
      <c r="K21" s="53"/>
      <c r="L21" s="54">
        <v>295.9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ht="31.5" customHeight="1">
      <c r="A22" s="40"/>
      <c r="B22" s="5"/>
      <c r="C22" s="40"/>
      <c r="D22" s="40"/>
      <c r="E22" s="7" t="s">
        <v>67</v>
      </c>
      <c r="F22" s="53">
        <f t="shared" si="1"/>
        <v>603.4</v>
      </c>
      <c r="G22" s="53"/>
      <c r="H22" s="53">
        <f>L22</f>
        <v>603.4</v>
      </c>
      <c r="I22" s="53">
        <f>L22</f>
        <v>603.4</v>
      </c>
      <c r="J22" s="53"/>
      <c r="K22" s="53"/>
      <c r="L22" s="54">
        <v>603.4</v>
      </c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ht="39" customHeight="1">
      <c r="A23" s="40"/>
      <c r="B23" s="5"/>
      <c r="C23" s="40"/>
      <c r="D23" s="40"/>
      <c r="E23" s="7" t="s">
        <v>68</v>
      </c>
      <c r="F23" s="53">
        <f t="shared" si="1"/>
        <v>310</v>
      </c>
      <c r="G23" s="53"/>
      <c r="H23" s="53">
        <f>V23</f>
        <v>310</v>
      </c>
      <c r="I23" s="53"/>
      <c r="J23" s="53">
        <f>V23</f>
        <v>310</v>
      </c>
      <c r="K23" s="53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>
        <v>310</v>
      </c>
    </row>
    <row r="24" spans="1:22" ht="27.75" customHeight="1">
      <c r="A24" s="40">
        <v>2521</v>
      </c>
      <c r="B24" s="5" t="s">
        <v>53</v>
      </c>
      <c r="C24" s="5" t="s">
        <v>11</v>
      </c>
      <c r="D24" s="5" t="s">
        <v>6</v>
      </c>
      <c r="E24" s="6" t="s">
        <v>55</v>
      </c>
      <c r="F24" s="53">
        <f t="shared" si="1"/>
        <v>2693.6</v>
      </c>
      <c r="G24" s="53"/>
      <c r="H24" s="53">
        <f>H25</f>
        <v>2693.6</v>
      </c>
      <c r="I24" s="53">
        <f>I25</f>
        <v>2693.6</v>
      </c>
      <c r="J24" s="53"/>
      <c r="K24" s="53"/>
      <c r="L24" s="54"/>
      <c r="M24" s="54"/>
      <c r="N24" s="54"/>
      <c r="O24" s="54">
        <f>O25</f>
        <v>2693.6</v>
      </c>
      <c r="P24" s="54"/>
      <c r="Q24" s="54"/>
      <c r="R24" s="54"/>
      <c r="S24" s="54"/>
      <c r="T24" s="54"/>
      <c r="U24" s="54"/>
      <c r="V24" s="54"/>
    </row>
    <row r="25" spans="1:22" ht="53.25" customHeight="1">
      <c r="A25" s="40"/>
      <c r="B25" s="5"/>
      <c r="C25" s="5"/>
      <c r="D25" s="5"/>
      <c r="E25" s="7" t="s">
        <v>56</v>
      </c>
      <c r="F25" s="53">
        <f t="shared" si="1"/>
        <v>2693.6</v>
      </c>
      <c r="G25" s="53"/>
      <c r="H25" s="53">
        <f>O25</f>
        <v>2693.6</v>
      </c>
      <c r="I25" s="53">
        <f>O25</f>
        <v>2693.6</v>
      </c>
      <c r="J25" s="53"/>
      <c r="K25" s="53"/>
      <c r="L25" s="54"/>
      <c r="M25" s="54"/>
      <c r="N25" s="54"/>
      <c r="O25" s="54">
        <v>2693.6</v>
      </c>
      <c r="P25" s="54"/>
      <c r="Q25" s="54"/>
      <c r="R25" s="54"/>
      <c r="S25" s="54"/>
      <c r="T25" s="54"/>
      <c r="U25" s="54"/>
      <c r="V25" s="54"/>
    </row>
    <row r="26" spans="1:22" ht="41.25" customHeight="1">
      <c r="A26" s="40">
        <v>2541</v>
      </c>
      <c r="B26" s="5" t="s">
        <v>53</v>
      </c>
      <c r="C26" s="5" t="s">
        <v>12</v>
      </c>
      <c r="D26" s="5" t="s">
        <v>6</v>
      </c>
      <c r="E26" s="6" t="s">
        <v>137</v>
      </c>
      <c r="F26" s="53">
        <f t="shared" si="1"/>
        <v>338.7</v>
      </c>
      <c r="G26" s="53"/>
      <c r="H26" s="53">
        <f>H27</f>
        <v>338.7</v>
      </c>
      <c r="I26" s="53">
        <f>I27</f>
        <v>338.7</v>
      </c>
      <c r="J26" s="53"/>
      <c r="K26" s="53"/>
      <c r="L26" s="54"/>
      <c r="M26" s="54"/>
      <c r="N26" s="54"/>
      <c r="O26" s="54"/>
      <c r="P26" s="54"/>
      <c r="Q26" s="54">
        <f>Q27</f>
        <v>338.7</v>
      </c>
      <c r="R26" s="54"/>
      <c r="S26" s="54"/>
      <c r="T26" s="54"/>
      <c r="U26" s="54"/>
      <c r="V26" s="54"/>
    </row>
    <row r="27" spans="1:22" ht="39" customHeight="1">
      <c r="A27" s="40"/>
      <c r="B27" s="5"/>
      <c r="C27" s="5"/>
      <c r="D27" s="5"/>
      <c r="E27" s="7" t="s">
        <v>69</v>
      </c>
      <c r="F27" s="53">
        <f t="shared" si="1"/>
        <v>338.7</v>
      </c>
      <c r="G27" s="53"/>
      <c r="H27" s="53">
        <f>Q27</f>
        <v>338.7</v>
      </c>
      <c r="I27" s="53">
        <f>Q27</f>
        <v>338.7</v>
      </c>
      <c r="J27" s="53"/>
      <c r="K27" s="53"/>
      <c r="L27" s="54"/>
      <c r="M27" s="54"/>
      <c r="N27" s="54"/>
      <c r="O27" s="54"/>
      <c r="P27" s="54"/>
      <c r="Q27" s="54">
        <v>338.7</v>
      </c>
      <c r="R27" s="54"/>
      <c r="S27" s="54"/>
      <c r="T27" s="54"/>
      <c r="U27" s="54"/>
      <c r="V27" s="54"/>
    </row>
    <row r="28" spans="1:22" ht="27.75" customHeight="1">
      <c r="A28" s="40">
        <v>2621</v>
      </c>
      <c r="B28" s="5" t="s">
        <v>7</v>
      </c>
      <c r="C28" s="5" t="s">
        <v>11</v>
      </c>
      <c r="D28" s="5" t="s">
        <v>6</v>
      </c>
      <c r="E28" s="6" t="s">
        <v>57</v>
      </c>
      <c r="F28" s="53">
        <f t="shared" si="1"/>
        <v>9803.6</v>
      </c>
      <c r="G28" s="53"/>
      <c r="H28" s="53">
        <f>H29</f>
        <v>9803.6</v>
      </c>
      <c r="I28" s="53">
        <f>I29</f>
        <v>9803.6</v>
      </c>
      <c r="J28" s="53"/>
      <c r="K28" s="53"/>
      <c r="L28" s="54"/>
      <c r="M28" s="54"/>
      <c r="N28" s="54"/>
      <c r="O28" s="54"/>
      <c r="P28" s="54"/>
      <c r="Q28" s="54"/>
      <c r="R28" s="54"/>
      <c r="S28" s="54">
        <f>S29</f>
        <v>9803.6</v>
      </c>
      <c r="T28" s="54"/>
      <c r="U28" s="54"/>
      <c r="V28" s="54"/>
    </row>
    <row r="29" spans="1:22" ht="69.75" customHeight="1">
      <c r="A29" s="40"/>
      <c r="B29" s="5"/>
      <c r="C29" s="5"/>
      <c r="D29" s="5"/>
      <c r="E29" s="7" t="s">
        <v>125</v>
      </c>
      <c r="F29" s="53">
        <f t="shared" si="1"/>
        <v>9803.6</v>
      </c>
      <c r="G29" s="53"/>
      <c r="H29" s="53">
        <f>I29</f>
        <v>9803.6</v>
      </c>
      <c r="I29" s="53">
        <f>S29</f>
        <v>9803.6</v>
      </c>
      <c r="J29" s="53"/>
      <c r="K29" s="53"/>
      <c r="L29" s="54"/>
      <c r="M29" s="54"/>
      <c r="N29" s="54"/>
      <c r="O29" s="54"/>
      <c r="P29" s="54"/>
      <c r="Q29" s="54"/>
      <c r="R29" s="54"/>
      <c r="S29" s="54">
        <v>9803.6</v>
      </c>
      <c r="T29" s="54"/>
      <c r="U29" s="54"/>
      <c r="V29" s="54"/>
    </row>
    <row r="30" spans="1:22" ht="30.75" customHeight="1">
      <c r="A30" s="40">
        <v>2641</v>
      </c>
      <c r="B30" s="5" t="s">
        <v>7</v>
      </c>
      <c r="C30" s="5" t="s">
        <v>12</v>
      </c>
      <c r="D30" s="5" t="s">
        <v>6</v>
      </c>
      <c r="E30" s="6" t="s">
        <v>70</v>
      </c>
      <c r="F30" s="53">
        <f t="shared" si="1"/>
        <v>1570.5</v>
      </c>
      <c r="G30" s="53"/>
      <c r="H30" s="53">
        <f>H31</f>
        <v>1570.5</v>
      </c>
      <c r="I30" s="53"/>
      <c r="J30" s="53">
        <f>J31</f>
        <v>1570.5</v>
      </c>
      <c r="K30" s="53"/>
      <c r="L30" s="54"/>
      <c r="M30" s="54"/>
      <c r="N30" s="54"/>
      <c r="O30" s="54"/>
      <c r="P30" s="54"/>
      <c r="Q30" s="54"/>
      <c r="R30" s="54"/>
      <c r="S30" s="54"/>
      <c r="T30" s="54"/>
      <c r="U30" s="54">
        <f>U31</f>
        <v>1570.5</v>
      </c>
      <c r="V30" s="54"/>
    </row>
    <row r="31" spans="1:22" ht="39.75" customHeight="1">
      <c r="A31" s="40"/>
      <c r="B31" s="5"/>
      <c r="C31" s="5"/>
      <c r="D31" s="5"/>
      <c r="E31" s="7" t="s">
        <v>71</v>
      </c>
      <c r="F31" s="53">
        <f t="shared" si="1"/>
        <v>1570.5</v>
      </c>
      <c r="G31" s="53"/>
      <c r="H31" s="53">
        <f>U31</f>
        <v>1570.5</v>
      </c>
      <c r="I31" s="53"/>
      <c r="J31" s="53">
        <f>U31</f>
        <v>1570.5</v>
      </c>
      <c r="K31" s="53"/>
      <c r="L31" s="54"/>
      <c r="M31" s="54"/>
      <c r="N31" s="54"/>
      <c r="O31" s="54"/>
      <c r="P31" s="54"/>
      <c r="Q31" s="54"/>
      <c r="R31" s="54"/>
      <c r="S31" s="54"/>
      <c r="T31" s="54"/>
      <c r="U31" s="54">
        <v>1570.5</v>
      </c>
      <c r="V31" s="54"/>
    </row>
    <row r="32" spans="1:22" ht="18" customHeight="1">
      <c r="A32" s="40">
        <v>2821</v>
      </c>
      <c r="B32" s="5" t="s">
        <v>72</v>
      </c>
      <c r="C32" s="5" t="s">
        <v>11</v>
      </c>
      <c r="D32" s="5" t="s">
        <v>6</v>
      </c>
      <c r="E32" s="6" t="s">
        <v>73</v>
      </c>
      <c r="F32" s="53">
        <f t="shared" si="1"/>
        <v>2111.7</v>
      </c>
      <c r="G32" s="54"/>
      <c r="H32" s="54">
        <f>H33</f>
        <v>2111.7</v>
      </c>
      <c r="I32" s="53">
        <f>I33</f>
        <v>2111.7</v>
      </c>
      <c r="J32" s="53"/>
      <c r="K32" s="54"/>
      <c r="L32" s="54"/>
      <c r="M32" s="54"/>
      <c r="N32" s="54"/>
      <c r="O32" s="54"/>
      <c r="P32" s="54"/>
      <c r="Q32" s="54">
        <f>Q33</f>
        <v>2111.7</v>
      </c>
      <c r="R32" s="54"/>
      <c r="S32" s="54"/>
      <c r="T32" s="54"/>
      <c r="U32" s="54"/>
      <c r="V32" s="54"/>
    </row>
    <row r="33" spans="1:22" ht="67.5" customHeight="1">
      <c r="A33" s="40"/>
      <c r="B33" s="5"/>
      <c r="C33" s="5"/>
      <c r="D33" s="5"/>
      <c r="E33" s="7" t="s">
        <v>74</v>
      </c>
      <c r="F33" s="53">
        <f t="shared" si="1"/>
        <v>2111.7</v>
      </c>
      <c r="G33" s="54"/>
      <c r="H33" s="54">
        <f>Q33</f>
        <v>2111.7</v>
      </c>
      <c r="I33" s="53">
        <f>Q33</f>
        <v>2111.7</v>
      </c>
      <c r="J33" s="53"/>
      <c r="K33" s="54"/>
      <c r="L33" s="54"/>
      <c r="M33" s="54"/>
      <c r="N33" s="54"/>
      <c r="O33" s="54"/>
      <c r="P33" s="54"/>
      <c r="Q33" s="54">
        <v>2111.7</v>
      </c>
      <c r="R33" s="54"/>
      <c r="S33" s="54"/>
      <c r="T33" s="54"/>
      <c r="U33" s="54"/>
      <c r="V33" s="54"/>
    </row>
    <row r="34" spans="1:22" ht="32.25" customHeight="1">
      <c r="A34" s="40">
        <v>2822</v>
      </c>
      <c r="B34" s="5" t="s">
        <v>72</v>
      </c>
      <c r="C34" s="5" t="s">
        <v>11</v>
      </c>
      <c r="D34" s="5" t="s">
        <v>11</v>
      </c>
      <c r="E34" s="6" t="s">
        <v>75</v>
      </c>
      <c r="F34" s="53">
        <f t="shared" si="1"/>
        <v>3287.1</v>
      </c>
      <c r="G34" s="54"/>
      <c r="H34" s="54">
        <f>H35+H36</f>
        <v>3287.1</v>
      </c>
      <c r="I34" s="53">
        <f>I35+I36</f>
        <v>3287.1</v>
      </c>
      <c r="J34" s="53"/>
      <c r="K34" s="54"/>
      <c r="L34" s="54"/>
      <c r="M34" s="54"/>
      <c r="N34" s="54"/>
      <c r="O34" s="54"/>
      <c r="P34" s="54"/>
      <c r="Q34" s="54">
        <f>Q35+Q36</f>
        <v>3287.1</v>
      </c>
      <c r="R34" s="54"/>
      <c r="S34" s="54"/>
      <c r="T34" s="54"/>
      <c r="U34" s="54"/>
      <c r="V34" s="54"/>
    </row>
    <row r="35" spans="1:22" ht="54.75" customHeight="1">
      <c r="A35" s="40"/>
      <c r="B35" s="5"/>
      <c r="C35" s="5"/>
      <c r="D35" s="5"/>
      <c r="E35" s="7" t="s">
        <v>76</v>
      </c>
      <c r="F35" s="53">
        <f t="shared" si="1"/>
        <v>1949</v>
      </c>
      <c r="G35" s="54"/>
      <c r="H35" s="54">
        <f>Q35</f>
        <v>1949</v>
      </c>
      <c r="I35" s="53">
        <f>Q35</f>
        <v>1949</v>
      </c>
      <c r="J35" s="53"/>
      <c r="K35" s="54"/>
      <c r="L35" s="54"/>
      <c r="M35" s="54"/>
      <c r="N35" s="54"/>
      <c r="O35" s="54"/>
      <c r="P35" s="54"/>
      <c r="Q35" s="54">
        <v>1949</v>
      </c>
      <c r="R35" s="54"/>
      <c r="S35" s="54"/>
      <c r="T35" s="54"/>
      <c r="U35" s="54"/>
      <c r="V35" s="54"/>
    </row>
    <row r="36" spans="1:22" ht="40.5" customHeight="1">
      <c r="A36" s="40"/>
      <c r="B36" s="5"/>
      <c r="C36" s="5"/>
      <c r="D36" s="5"/>
      <c r="E36" s="7" t="s">
        <v>77</v>
      </c>
      <c r="F36" s="53">
        <f t="shared" si="1"/>
        <v>1338.1</v>
      </c>
      <c r="G36" s="56"/>
      <c r="H36" s="54">
        <f>Q36</f>
        <v>1338.1</v>
      </c>
      <c r="I36" s="54">
        <f>Q36</f>
        <v>1338.1</v>
      </c>
      <c r="J36" s="54"/>
      <c r="K36" s="54"/>
      <c r="L36" s="54"/>
      <c r="M36" s="54"/>
      <c r="N36" s="54"/>
      <c r="O36" s="54"/>
      <c r="P36" s="54"/>
      <c r="Q36" s="54">
        <v>1338.1</v>
      </c>
      <c r="R36" s="54"/>
      <c r="S36" s="54"/>
      <c r="T36" s="54"/>
      <c r="U36" s="54"/>
      <c r="V36" s="54"/>
    </row>
    <row r="37" spans="1:22" ht="41.25" customHeight="1">
      <c r="A37" s="40">
        <v>2823</v>
      </c>
      <c r="B37" s="5" t="s">
        <v>72</v>
      </c>
      <c r="C37" s="5" t="s">
        <v>11</v>
      </c>
      <c r="D37" s="5" t="s">
        <v>47</v>
      </c>
      <c r="E37" s="6" t="s">
        <v>78</v>
      </c>
      <c r="F37" s="53">
        <f t="shared" si="1"/>
        <v>990.0999999999999</v>
      </c>
      <c r="G37" s="56"/>
      <c r="H37" s="54">
        <f>H38+H39</f>
        <v>990.0999999999999</v>
      </c>
      <c r="I37" s="54">
        <f>I38+I39</f>
        <v>990.0999999999999</v>
      </c>
      <c r="J37" s="54"/>
      <c r="K37" s="54"/>
      <c r="L37" s="54"/>
      <c r="M37" s="54"/>
      <c r="N37" s="54"/>
      <c r="O37" s="54"/>
      <c r="P37" s="54"/>
      <c r="Q37" s="54">
        <f>Q38+Q39</f>
        <v>990.0999999999999</v>
      </c>
      <c r="R37" s="54"/>
      <c r="S37" s="54"/>
      <c r="T37" s="54"/>
      <c r="U37" s="54"/>
      <c r="V37" s="54"/>
    </row>
    <row r="38" spans="1:22" ht="27" customHeight="1">
      <c r="A38" s="40"/>
      <c r="B38" s="5"/>
      <c r="C38" s="5"/>
      <c r="D38" s="5"/>
      <c r="E38" s="7" t="s">
        <v>79</v>
      </c>
      <c r="F38" s="53">
        <f t="shared" si="1"/>
        <v>574.4</v>
      </c>
      <c r="G38" s="56"/>
      <c r="H38" s="54">
        <f>Q38</f>
        <v>574.4</v>
      </c>
      <c r="I38" s="54">
        <f>Q38</f>
        <v>574.4</v>
      </c>
      <c r="J38" s="54"/>
      <c r="K38" s="54"/>
      <c r="L38" s="54"/>
      <c r="M38" s="54"/>
      <c r="N38" s="54"/>
      <c r="O38" s="54"/>
      <c r="P38" s="54"/>
      <c r="Q38" s="54">
        <v>574.4</v>
      </c>
      <c r="R38" s="54"/>
      <c r="S38" s="54"/>
      <c r="T38" s="54"/>
      <c r="U38" s="54"/>
      <c r="V38" s="54"/>
    </row>
    <row r="39" spans="1:22" ht="29.25" customHeight="1">
      <c r="A39" s="40"/>
      <c r="B39" s="5"/>
      <c r="C39" s="5"/>
      <c r="D39" s="5"/>
      <c r="E39" s="7" t="s">
        <v>80</v>
      </c>
      <c r="F39" s="53">
        <f t="shared" si="1"/>
        <v>415.7</v>
      </c>
      <c r="G39" s="56"/>
      <c r="H39" s="54">
        <f>Q39</f>
        <v>415.7</v>
      </c>
      <c r="I39" s="54">
        <f>Q39</f>
        <v>415.7</v>
      </c>
      <c r="J39" s="54"/>
      <c r="K39" s="54"/>
      <c r="L39" s="54"/>
      <c r="M39" s="54"/>
      <c r="N39" s="54"/>
      <c r="O39" s="54"/>
      <c r="P39" s="54"/>
      <c r="Q39" s="54">
        <v>415.7</v>
      </c>
      <c r="R39" s="54"/>
      <c r="S39" s="54"/>
      <c r="T39" s="54"/>
      <c r="U39" s="54"/>
      <c r="V39" s="54"/>
    </row>
    <row r="40" spans="1:22" ht="44.25" customHeight="1">
      <c r="A40" s="40">
        <v>2824</v>
      </c>
      <c r="B40" s="5" t="s">
        <v>72</v>
      </c>
      <c r="C40" s="5" t="s">
        <v>11</v>
      </c>
      <c r="D40" s="5" t="s">
        <v>12</v>
      </c>
      <c r="E40" s="6" t="s">
        <v>138</v>
      </c>
      <c r="F40" s="53">
        <f t="shared" si="1"/>
        <v>10971.8</v>
      </c>
      <c r="G40" s="56"/>
      <c r="H40" s="54">
        <f>H41+H42+H43+H44+H45+H46</f>
        <v>10971.8</v>
      </c>
      <c r="I40" s="54">
        <f>I41+I42+I43+I44+I45+I46</f>
        <v>10971.8</v>
      </c>
      <c r="J40" s="54"/>
      <c r="K40" s="54"/>
      <c r="L40" s="54"/>
      <c r="M40" s="54"/>
      <c r="N40" s="54"/>
      <c r="O40" s="54"/>
      <c r="P40" s="54"/>
      <c r="Q40" s="54">
        <f>Q41+Q42+Q43+Q44+Q45+Q46</f>
        <v>10971.8</v>
      </c>
      <c r="R40" s="54"/>
      <c r="S40" s="54"/>
      <c r="T40" s="54"/>
      <c r="U40" s="54"/>
      <c r="V40" s="54"/>
    </row>
    <row r="41" spans="1:22" ht="29.25" customHeight="1">
      <c r="A41" s="40"/>
      <c r="B41" s="5"/>
      <c r="C41" s="5"/>
      <c r="D41" s="5"/>
      <c r="E41" s="7" t="s">
        <v>81</v>
      </c>
      <c r="F41" s="53">
        <f t="shared" si="1"/>
        <v>3011</v>
      </c>
      <c r="G41" s="56"/>
      <c r="H41" s="54">
        <f aca="true" t="shared" si="3" ref="H41:H46">Q41</f>
        <v>3011</v>
      </c>
      <c r="I41" s="54">
        <f aca="true" t="shared" si="4" ref="I41:I46">Q41</f>
        <v>3011</v>
      </c>
      <c r="J41" s="54"/>
      <c r="K41" s="54"/>
      <c r="L41" s="54"/>
      <c r="M41" s="54"/>
      <c r="N41" s="54"/>
      <c r="O41" s="54"/>
      <c r="P41" s="54"/>
      <c r="Q41" s="54">
        <v>3011</v>
      </c>
      <c r="R41" s="54"/>
      <c r="S41" s="54"/>
      <c r="T41" s="54"/>
      <c r="U41" s="54"/>
      <c r="V41" s="54"/>
    </row>
    <row r="42" spans="1:22" ht="41.25" customHeight="1">
      <c r="A42" s="40"/>
      <c r="B42" s="5"/>
      <c r="C42" s="5"/>
      <c r="D42" s="5"/>
      <c r="E42" s="7" t="s">
        <v>82</v>
      </c>
      <c r="F42" s="53">
        <f t="shared" si="1"/>
        <v>850.5</v>
      </c>
      <c r="G42" s="56"/>
      <c r="H42" s="54">
        <f t="shared" si="3"/>
        <v>850.5</v>
      </c>
      <c r="I42" s="54">
        <f t="shared" si="4"/>
        <v>850.5</v>
      </c>
      <c r="J42" s="54"/>
      <c r="K42" s="54"/>
      <c r="L42" s="54"/>
      <c r="M42" s="54"/>
      <c r="N42" s="54"/>
      <c r="O42" s="54"/>
      <c r="P42" s="54"/>
      <c r="Q42" s="54">
        <v>850.5</v>
      </c>
      <c r="R42" s="54"/>
      <c r="S42" s="54"/>
      <c r="T42" s="54"/>
      <c r="U42" s="54"/>
      <c r="V42" s="54"/>
    </row>
    <row r="43" spans="1:22" ht="28.5" customHeight="1">
      <c r="A43" s="40"/>
      <c r="B43" s="5"/>
      <c r="C43" s="5"/>
      <c r="D43" s="5"/>
      <c r="E43" s="7" t="s">
        <v>83</v>
      </c>
      <c r="F43" s="53">
        <f t="shared" si="1"/>
        <v>776.9</v>
      </c>
      <c r="G43" s="56"/>
      <c r="H43" s="54">
        <f t="shared" si="3"/>
        <v>776.9</v>
      </c>
      <c r="I43" s="54">
        <f t="shared" si="4"/>
        <v>776.9</v>
      </c>
      <c r="J43" s="54"/>
      <c r="K43" s="54"/>
      <c r="L43" s="54"/>
      <c r="M43" s="54"/>
      <c r="N43" s="54"/>
      <c r="O43" s="54"/>
      <c r="P43" s="54"/>
      <c r="Q43" s="54">
        <v>776.9</v>
      </c>
      <c r="R43" s="54"/>
      <c r="S43" s="54"/>
      <c r="T43" s="54"/>
      <c r="U43" s="54"/>
      <c r="V43" s="54"/>
    </row>
    <row r="44" spans="1:22" ht="29.25" customHeight="1">
      <c r="A44" s="40"/>
      <c r="B44" s="5"/>
      <c r="C44" s="5"/>
      <c r="D44" s="5"/>
      <c r="E44" s="7" t="s">
        <v>84</v>
      </c>
      <c r="F44" s="53">
        <f>G44+H44</f>
        <v>716.7</v>
      </c>
      <c r="G44" s="56"/>
      <c r="H44" s="54">
        <f t="shared" si="3"/>
        <v>716.7</v>
      </c>
      <c r="I44" s="54">
        <f t="shared" si="4"/>
        <v>716.7</v>
      </c>
      <c r="J44" s="54"/>
      <c r="K44" s="54"/>
      <c r="L44" s="54"/>
      <c r="M44" s="54"/>
      <c r="N44" s="54"/>
      <c r="O44" s="54"/>
      <c r="P44" s="54"/>
      <c r="Q44" s="54">
        <v>716.7</v>
      </c>
      <c r="R44" s="54"/>
      <c r="S44" s="54"/>
      <c r="T44" s="54"/>
      <c r="U44" s="54"/>
      <c r="V44" s="54"/>
    </row>
    <row r="45" spans="1:22" ht="29.25" customHeight="1">
      <c r="A45" s="40"/>
      <c r="B45" s="5"/>
      <c r="C45" s="5"/>
      <c r="D45" s="5"/>
      <c r="E45" s="7" t="s">
        <v>85</v>
      </c>
      <c r="F45" s="53">
        <f t="shared" si="1"/>
        <v>433.1</v>
      </c>
      <c r="G45" s="56"/>
      <c r="H45" s="54">
        <f t="shared" si="3"/>
        <v>433.1</v>
      </c>
      <c r="I45" s="54">
        <f t="shared" si="4"/>
        <v>433.1</v>
      </c>
      <c r="J45" s="54"/>
      <c r="K45" s="54"/>
      <c r="L45" s="54"/>
      <c r="M45" s="54"/>
      <c r="N45" s="54"/>
      <c r="O45" s="54"/>
      <c r="P45" s="54"/>
      <c r="Q45" s="54">
        <v>433.1</v>
      </c>
      <c r="R45" s="54"/>
      <c r="S45" s="54"/>
      <c r="T45" s="54"/>
      <c r="U45" s="54"/>
      <c r="V45" s="54"/>
    </row>
    <row r="46" spans="1:22" s="3" customFormat="1" ht="66.75" customHeight="1">
      <c r="A46" s="40"/>
      <c r="B46" s="5"/>
      <c r="C46" s="5"/>
      <c r="D46" s="5"/>
      <c r="E46" s="7" t="s">
        <v>86</v>
      </c>
      <c r="F46" s="53">
        <f t="shared" si="1"/>
        <v>5183.6</v>
      </c>
      <c r="G46" s="57"/>
      <c r="H46" s="54">
        <f t="shared" si="3"/>
        <v>5183.6</v>
      </c>
      <c r="I46" s="54">
        <f t="shared" si="4"/>
        <v>5183.6</v>
      </c>
      <c r="J46" s="55"/>
      <c r="K46" s="55"/>
      <c r="L46" s="55"/>
      <c r="M46" s="55"/>
      <c r="N46" s="55"/>
      <c r="O46" s="55"/>
      <c r="P46" s="55"/>
      <c r="Q46" s="55">
        <v>5183.6</v>
      </c>
      <c r="R46" s="55"/>
      <c r="S46" s="55"/>
      <c r="T46" s="55"/>
      <c r="U46" s="55"/>
      <c r="V46" s="55"/>
    </row>
    <row r="47" spans="1:22" s="3" customFormat="1" ht="78" customHeight="1">
      <c r="A47" s="4">
        <v>2842</v>
      </c>
      <c r="B47" s="5" t="s">
        <v>72</v>
      </c>
      <c r="C47" s="5" t="s">
        <v>12</v>
      </c>
      <c r="D47" s="5" t="s">
        <v>11</v>
      </c>
      <c r="E47" s="6" t="s">
        <v>139</v>
      </c>
      <c r="F47" s="53">
        <f t="shared" si="1"/>
        <v>2000</v>
      </c>
      <c r="G47" s="57"/>
      <c r="H47" s="55">
        <f>H48</f>
        <v>2000</v>
      </c>
      <c r="I47" s="55">
        <f>I48</f>
        <v>2000</v>
      </c>
      <c r="J47" s="55"/>
      <c r="K47" s="55"/>
      <c r="L47" s="55"/>
      <c r="M47" s="55"/>
      <c r="N47" s="55"/>
      <c r="O47" s="55"/>
      <c r="P47" s="55"/>
      <c r="Q47" s="55"/>
      <c r="R47" s="55">
        <f>R48</f>
        <v>2000</v>
      </c>
      <c r="S47" s="55"/>
      <c r="T47" s="55"/>
      <c r="U47" s="55"/>
      <c r="V47" s="55"/>
    </row>
    <row r="48" spans="1:22" s="3" customFormat="1" ht="78" customHeight="1">
      <c r="A48" s="4"/>
      <c r="B48" s="5"/>
      <c r="C48" s="5"/>
      <c r="D48" s="5"/>
      <c r="E48" s="7" t="s">
        <v>140</v>
      </c>
      <c r="F48" s="53">
        <f t="shared" si="1"/>
        <v>2000</v>
      </c>
      <c r="G48" s="57"/>
      <c r="H48" s="55">
        <f>R48</f>
        <v>2000</v>
      </c>
      <c r="I48" s="55">
        <f>R48</f>
        <v>2000</v>
      </c>
      <c r="J48" s="55"/>
      <c r="K48" s="55"/>
      <c r="L48" s="55"/>
      <c r="M48" s="55"/>
      <c r="N48" s="55"/>
      <c r="O48" s="55"/>
      <c r="P48" s="55"/>
      <c r="Q48" s="55"/>
      <c r="R48" s="55">
        <v>2000</v>
      </c>
      <c r="S48" s="55"/>
      <c r="T48" s="55"/>
      <c r="U48" s="55"/>
      <c r="V48" s="55"/>
    </row>
    <row r="49" spans="1:22" s="3" customFormat="1" ht="30" customHeight="1">
      <c r="A49" s="40">
        <v>2911</v>
      </c>
      <c r="B49" s="5" t="s">
        <v>87</v>
      </c>
      <c r="C49" s="5" t="s">
        <v>6</v>
      </c>
      <c r="D49" s="5" t="s">
        <v>6</v>
      </c>
      <c r="E49" s="6" t="s">
        <v>88</v>
      </c>
      <c r="F49" s="53">
        <f t="shared" si="1"/>
        <v>25231.2</v>
      </c>
      <c r="G49" s="57"/>
      <c r="H49" s="55">
        <f>SUM(H50:H69)</f>
        <v>25231.2</v>
      </c>
      <c r="I49" s="55">
        <f>SUM(I50:I69)</f>
        <v>25231.2</v>
      </c>
      <c r="J49" s="55"/>
      <c r="K49" s="55"/>
      <c r="L49" s="55"/>
      <c r="M49" s="55"/>
      <c r="N49" s="55"/>
      <c r="O49" s="55"/>
      <c r="P49" s="55"/>
      <c r="Q49" s="55">
        <f>SUM(Q50:Q69)</f>
        <v>25231.2</v>
      </c>
      <c r="R49" s="55"/>
      <c r="S49" s="55"/>
      <c r="T49" s="55"/>
      <c r="U49" s="55"/>
      <c r="V49" s="55"/>
    </row>
    <row r="50" spans="1:22" s="3" customFormat="1" ht="82.5" customHeight="1">
      <c r="A50" s="40"/>
      <c r="B50" s="5"/>
      <c r="C50" s="5"/>
      <c r="D50" s="5"/>
      <c r="E50" s="7" t="s">
        <v>89</v>
      </c>
      <c r="F50" s="53">
        <f t="shared" si="1"/>
        <v>480.4</v>
      </c>
      <c r="G50" s="57"/>
      <c r="H50" s="55">
        <f>Q50</f>
        <v>480.4</v>
      </c>
      <c r="I50" s="55">
        <f>Q50</f>
        <v>480.4</v>
      </c>
      <c r="J50" s="55"/>
      <c r="K50" s="55"/>
      <c r="L50" s="55"/>
      <c r="M50" s="55"/>
      <c r="N50" s="55"/>
      <c r="O50" s="55"/>
      <c r="P50" s="55"/>
      <c r="Q50" s="54">
        <v>480.4</v>
      </c>
      <c r="R50" s="54"/>
      <c r="S50" s="55"/>
      <c r="T50" s="55"/>
      <c r="U50" s="55"/>
      <c r="V50" s="55"/>
    </row>
    <row r="51" spans="1:22" s="3" customFormat="1" ht="54" customHeight="1">
      <c r="A51" s="40"/>
      <c r="B51" s="5"/>
      <c r="C51" s="5"/>
      <c r="D51" s="5"/>
      <c r="E51" s="7" t="s">
        <v>90</v>
      </c>
      <c r="F51" s="53">
        <f t="shared" si="1"/>
        <v>862.1</v>
      </c>
      <c r="G51" s="57"/>
      <c r="H51" s="55">
        <f aca="true" t="shared" si="5" ref="H51:H69">Q51</f>
        <v>862.1</v>
      </c>
      <c r="I51" s="55">
        <f aca="true" t="shared" si="6" ref="I51:I69">Q51</f>
        <v>862.1</v>
      </c>
      <c r="J51" s="55"/>
      <c r="K51" s="55"/>
      <c r="L51" s="55"/>
      <c r="M51" s="55"/>
      <c r="N51" s="55"/>
      <c r="O51" s="55"/>
      <c r="P51" s="55"/>
      <c r="Q51" s="54">
        <v>862.1</v>
      </c>
      <c r="R51" s="54"/>
      <c r="S51" s="55"/>
      <c r="T51" s="55"/>
      <c r="U51" s="55"/>
      <c r="V51" s="55"/>
    </row>
    <row r="52" spans="1:22" s="3" customFormat="1" ht="50.25" customHeight="1">
      <c r="A52" s="40"/>
      <c r="B52" s="5"/>
      <c r="C52" s="5"/>
      <c r="D52" s="5"/>
      <c r="E52" s="7" t="s">
        <v>128</v>
      </c>
      <c r="F52" s="53">
        <f t="shared" si="1"/>
        <v>457.2</v>
      </c>
      <c r="G52" s="57"/>
      <c r="H52" s="55">
        <f t="shared" si="5"/>
        <v>457.2</v>
      </c>
      <c r="I52" s="55">
        <f t="shared" si="6"/>
        <v>457.2</v>
      </c>
      <c r="J52" s="55"/>
      <c r="K52" s="55"/>
      <c r="L52" s="55"/>
      <c r="M52" s="55"/>
      <c r="N52" s="55"/>
      <c r="O52" s="55"/>
      <c r="P52" s="55"/>
      <c r="Q52" s="54">
        <v>457.2</v>
      </c>
      <c r="R52" s="54"/>
      <c r="S52" s="55"/>
      <c r="T52" s="55"/>
      <c r="U52" s="55"/>
      <c r="V52" s="55"/>
    </row>
    <row r="53" spans="1:22" s="3" customFormat="1" ht="53.25" customHeight="1">
      <c r="A53" s="40"/>
      <c r="B53" s="5"/>
      <c r="C53" s="5"/>
      <c r="D53" s="5"/>
      <c r="E53" s="7" t="s">
        <v>91</v>
      </c>
      <c r="F53" s="53">
        <f t="shared" si="1"/>
        <v>3036</v>
      </c>
      <c r="G53" s="57"/>
      <c r="H53" s="55">
        <f t="shared" si="5"/>
        <v>3036</v>
      </c>
      <c r="I53" s="55">
        <f t="shared" si="6"/>
        <v>3036</v>
      </c>
      <c r="J53" s="55"/>
      <c r="K53" s="55"/>
      <c r="L53" s="55"/>
      <c r="M53" s="55"/>
      <c r="N53" s="55"/>
      <c r="O53" s="55"/>
      <c r="P53" s="55"/>
      <c r="Q53" s="54">
        <v>3036</v>
      </c>
      <c r="R53" s="54"/>
      <c r="S53" s="55"/>
      <c r="T53" s="55"/>
      <c r="U53" s="55"/>
      <c r="V53" s="55"/>
    </row>
    <row r="54" spans="1:22" s="3" customFormat="1" ht="54.75" customHeight="1">
      <c r="A54" s="40"/>
      <c r="B54" s="5"/>
      <c r="C54" s="5"/>
      <c r="D54" s="5"/>
      <c r="E54" s="7" t="s">
        <v>92</v>
      </c>
      <c r="F54" s="53">
        <f t="shared" si="1"/>
        <v>456.2</v>
      </c>
      <c r="G54" s="57"/>
      <c r="H54" s="55">
        <f t="shared" si="5"/>
        <v>456.2</v>
      </c>
      <c r="I54" s="55">
        <f t="shared" si="6"/>
        <v>456.2</v>
      </c>
      <c r="J54" s="55"/>
      <c r="K54" s="55"/>
      <c r="L54" s="55"/>
      <c r="M54" s="55"/>
      <c r="N54" s="55"/>
      <c r="O54" s="55"/>
      <c r="P54" s="55"/>
      <c r="Q54" s="54">
        <v>456.2</v>
      </c>
      <c r="R54" s="54"/>
      <c r="S54" s="55"/>
      <c r="T54" s="55"/>
      <c r="U54" s="55"/>
      <c r="V54" s="55"/>
    </row>
    <row r="55" spans="1:22" s="3" customFormat="1" ht="50.25" customHeight="1">
      <c r="A55" s="40"/>
      <c r="B55" s="5"/>
      <c r="C55" s="5"/>
      <c r="D55" s="5"/>
      <c r="E55" s="7" t="s">
        <v>93</v>
      </c>
      <c r="F55" s="53">
        <f t="shared" si="1"/>
        <v>1081.5</v>
      </c>
      <c r="G55" s="57"/>
      <c r="H55" s="55">
        <f t="shared" si="5"/>
        <v>1081.5</v>
      </c>
      <c r="I55" s="55">
        <f t="shared" si="6"/>
        <v>1081.5</v>
      </c>
      <c r="J55" s="55"/>
      <c r="K55" s="55"/>
      <c r="L55" s="55"/>
      <c r="M55" s="55"/>
      <c r="N55" s="55"/>
      <c r="O55" s="55"/>
      <c r="P55" s="55"/>
      <c r="Q55" s="54">
        <v>1081.5</v>
      </c>
      <c r="R55" s="54"/>
      <c r="S55" s="55"/>
      <c r="T55" s="55"/>
      <c r="U55" s="55"/>
      <c r="V55" s="55"/>
    </row>
    <row r="56" spans="1:22" s="3" customFormat="1" ht="54" customHeight="1">
      <c r="A56" s="40"/>
      <c r="B56" s="5"/>
      <c r="C56" s="5"/>
      <c r="D56" s="5"/>
      <c r="E56" s="7" t="s">
        <v>94</v>
      </c>
      <c r="F56" s="53">
        <f t="shared" si="1"/>
        <v>1280</v>
      </c>
      <c r="G56" s="57"/>
      <c r="H56" s="55">
        <f t="shared" si="5"/>
        <v>1280</v>
      </c>
      <c r="I56" s="55">
        <f t="shared" si="6"/>
        <v>1280</v>
      </c>
      <c r="J56" s="55"/>
      <c r="K56" s="55"/>
      <c r="L56" s="55"/>
      <c r="M56" s="55"/>
      <c r="N56" s="55"/>
      <c r="O56" s="55"/>
      <c r="P56" s="55"/>
      <c r="Q56" s="54">
        <v>1280</v>
      </c>
      <c r="R56" s="54"/>
      <c r="S56" s="55"/>
      <c r="T56" s="55"/>
      <c r="U56" s="55"/>
      <c r="V56" s="55"/>
    </row>
    <row r="57" spans="1:22" s="3" customFormat="1" ht="54.75" customHeight="1">
      <c r="A57" s="40"/>
      <c r="B57" s="5"/>
      <c r="C57" s="5"/>
      <c r="D57" s="5"/>
      <c r="E57" s="7" t="s">
        <v>95</v>
      </c>
      <c r="F57" s="53">
        <f t="shared" si="1"/>
        <v>1384.3</v>
      </c>
      <c r="G57" s="57"/>
      <c r="H57" s="55">
        <f t="shared" si="5"/>
        <v>1384.3</v>
      </c>
      <c r="I57" s="55">
        <f t="shared" si="6"/>
        <v>1384.3</v>
      </c>
      <c r="J57" s="55"/>
      <c r="K57" s="55"/>
      <c r="L57" s="55"/>
      <c r="M57" s="55"/>
      <c r="N57" s="55"/>
      <c r="O57" s="55"/>
      <c r="P57" s="55"/>
      <c r="Q57" s="54">
        <v>1384.3</v>
      </c>
      <c r="R57" s="54"/>
      <c r="S57" s="55"/>
      <c r="T57" s="55"/>
      <c r="U57" s="55"/>
      <c r="V57" s="55"/>
    </row>
    <row r="58" spans="1:22" s="3" customFormat="1" ht="77.25" customHeight="1">
      <c r="A58" s="40"/>
      <c r="B58" s="5"/>
      <c r="C58" s="5"/>
      <c r="D58" s="5"/>
      <c r="E58" s="7" t="s">
        <v>96</v>
      </c>
      <c r="F58" s="53">
        <f t="shared" si="1"/>
        <v>1249.4</v>
      </c>
      <c r="G58" s="57"/>
      <c r="H58" s="55">
        <f t="shared" si="5"/>
        <v>1249.4</v>
      </c>
      <c r="I58" s="55">
        <f t="shared" si="6"/>
        <v>1249.4</v>
      </c>
      <c r="J58" s="55"/>
      <c r="K58" s="55"/>
      <c r="L58" s="55"/>
      <c r="M58" s="55"/>
      <c r="N58" s="55"/>
      <c r="O58" s="55"/>
      <c r="P58" s="55"/>
      <c r="Q58" s="54">
        <v>1249.4</v>
      </c>
      <c r="R58" s="54"/>
      <c r="S58" s="55"/>
      <c r="T58" s="55"/>
      <c r="U58" s="55"/>
      <c r="V58" s="55"/>
    </row>
    <row r="59" spans="1:22" s="3" customFormat="1" ht="92.25" customHeight="1">
      <c r="A59" s="40"/>
      <c r="B59" s="5"/>
      <c r="C59" s="5"/>
      <c r="D59" s="5"/>
      <c r="E59" s="7" t="s">
        <v>97</v>
      </c>
      <c r="F59" s="53">
        <f t="shared" si="1"/>
        <v>2533.2</v>
      </c>
      <c r="G59" s="57"/>
      <c r="H59" s="55">
        <f t="shared" si="5"/>
        <v>2533.2</v>
      </c>
      <c r="I59" s="55">
        <f t="shared" si="6"/>
        <v>2533.2</v>
      </c>
      <c r="J59" s="55"/>
      <c r="K59" s="55"/>
      <c r="L59" s="55"/>
      <c r="M59" s="55"/>
      <c r="N59" s="55"/>
      <c r="O59" s="55"/>
      <c r="P59" s="55"/>
      <c r="Q59" s="54">
        <v>2533.2</v>
      </c>
      <c r="R59" s="54"/>
      <c r="S59" s="55"/>
      <c r="T59" s="55"/>
      <c r="U59" s="55"/>
      <c r="V59" s="55"/>
    </row>
    <row r="60" spans="1:22" s="3" customFormat="1" ht="55.5" customHeight="1">
      <c r="A60" s="40"/>
      <c r="B60" s="5"/>
      <c r="C60" s="5"/>
      <c r="D60" s="5"/>
      <c r="E60" s="7" t="s">
        <v>98</v>
      </c>
      <c r="F60" s="53">
        <f t="shared" si="1"/>
        <v>1087.1</v>
      </c>
      <c r="G60" s="57"/>
      <c r="H60" s="55">
        <f t="shared" si="5"/>
        <v>1087.1</v>
      </c>
      <c r="I60" s="55">
        <f t="shared" si="6"/>
        <v>1087.1</v>
      </c>
      <c r="J60" s="55"/>
      <c r="K60" s="55"/>
      <c r="L60" s="55"/>
      <c r="M60" s="55"/>
      <c r="N60" s="55"/>
      <c r="O60" s="55"/>
      <c r="P60" s="55"/>
      <c r="Q60" s="54">
        <v>1087.1</v>
      </c>
      <c r="R60" s="54"/>
      <c r="S60" s="55"/>
      <c r="T60" s="55"/>
      <c r="U60" s="55"/>
      <c r="V60" s="55"/>
    </row>
    <row r="61" spans="1:22" s="3" customFormat="1" ht="54.75" customHeight="1">
      <c r="A61" s="40"/>
      <c r="B61" s="5"/>
      <c r="C61" s="5"/>
      <c r="D61" s="5"/>
      <c r="E61" s="7" t="s">
        <v>99</v>
      </c>
      <c r="F61" s="53">
        <f t="shared" si="1"/>
        <v>1188.8</v>
      </c>
      <c r="G61" s="57"/>
      <c r="H61" s="55">
        <f t="shared" si="5"/>
        <v>1188.8</v>
      </c>
      <c r="I61" s="55">
        <f t="shared" si="6"/>
        <v>1188.8</v>
      </c>
      <c r="J61" s="55"/>
      <c r="K61" s="55"/>
      <c r="L61" s="55"/>
      <c r="M61" s="55"/>
      <c r="N61" s="55"/>
      <c r="O61" s="55"/>
      <c r="P61" s="55"/>
      <c r="Q61" s="54">
        <v>1188.8</v>
      </c>
      <c r="R61" s="54"/>
      <c r="S61" s="55"/>
      <c r="T61" s="55"/>
      <c r="U61" s="55"/>
      <c r="V61" s="55"/>
    </row>
    <row r="62" spans="1:22" s="3" customFormat="1" ht="56.25" customHeight="1">
      <c r="A62" s="40"/>
      <c r="B62" s="5"/>
      <c r="C62" s="5"/>
      <c r="D62" s="5"/>
      <c r="E62" s="7" t="s">
        <v>100</v>
      </c>
      <c r="F62" s="53">
        <f t="shared" si="1"/>
        <v>2291.8</v>
      </c>
      <c r="G62" s="57"/>
      <c r="H62" s="55">
        <f t="shared" si="5"/>
        <v>2291.8</v>
      </c>
      <c r="I62" s="55">
        <f t="shared" si="6"/>
        <v>2291.8</v>
      </c>
      <c r="J62" s="55"/>
      <c r="K62" s="55"/>
      <c r="L62" s="55"/>
      <c r="M62" s="55"/>
      <c r="N62" s="55"/>
      <c r="O62" s="55"/>
      <c r="P62" s="55"/>
      <c r="Q62" s="54">
        <v>2291.8</v>
      </c>
      <c r="R62" s="54"/>
      <c r="S62" s="55"/>
      <c r="T62" s="55"/>
      <c r="U62" s="55"/>
      <c r="V62" s="55"/>
    </row>
    <row r="63" spans="1:22" s="3" customFormat="1" ht="54.75" customHeight="1">
      <c r="A63" s="40"/>
      <c r="B63" s="5"/>
      <c r="C63" s="5"/>
      <c r="D63" s="5"/>
      <c r="E63" s="7" t="s">
        <v>101</v>
      </c>
      <c r="F63" s="53">
        <f t="shared" si="1"/>
        <v>558.2</v>
      </c>
      <c r="G63" s="57"/>
      <c r="H63" s="55">
        <f t="shared" si="5"/>
        <v>558.2</v>
      </c>
      <c r="I63" s="55">
        <f t="shared" si="6"/>
        <v>558.2</v>
      </c>
      <c r="J63" s="55"/>
      <c r="K63" s="55"/>
      <c r="L63" s="55"/>
      <c r="M63" s="55"/>
      <c r="N63" s="55"/>
      <c r="O63" s="55"/>
      <c r="P63" s="55"/>
      <c r="Q63" s="54">
        <v>558.2</v>
      </c>
      <c r="R63" s="54"/>
      <c r="S63" s="55"/>
      <c r="T63" s="55"/>
      <c r="U63" s="55"/>
      <c r="V63" s="55"/>
    </row>
    <row r="64" spans="1:22" s="3" customFormat="1" ht="51" customHeight="1">
      <c r="A64" s="40"/>
      <c r="B64" s="5"/>
      <c r="C64" s="5"/>
      <c r="D64" s="5"/>
      <c r="E64" s="7" t="s">
        <v>102</v>
      </c>
      <c r="F64" s="53">
        <f t="shared" si="1"/>
        <v>1026.8</v>
      </c>
      <c r="G64" s="57"/>
      <c r="H64" s="55">
        <f t="shared" si="5"/>
        <v>1026.8</v>
      </c>
      <c r="I64" s="55">
        <f t="shared" si="6"/>
        <v>1026.8</v>
      </c>
      <c r="J64" s="55"/>
      <c r="K64" s="55"/>
      <c r="L64" s="55"/>
      <c r="M64" s="55"/>
      <c r="N64" s="55"/>
      <c r="O64" s="55"/>
      <c r="P64" s="55"/>
      <c r="Q64" s="54">
        <v>1026.8</v>
      </c>
      <c r="R64" s="54"/>
      <c r="S64" s="55"/>
      <c r="T64" s="55"/>
      <c r="U64" s="55"/>
      <c r="V64" s="55"/>
    </row>
    <row r="65" spans="1:22" s="3" customFormat="1" ht="53.25" customHeight="1">
      <c r="A65" s="40"/>
      <c r="B65" s="5"/>
      <c r="C65" s="5"/>
      <c r="D65" s="5"/>
      <c r="E65" s="7" t="s">
        <v>103</v>
      </c>
      <c r="F65" s="53">
        <f t="shared" si="1"/>
        <v>2480</v>
      </c>
      <c r="G65" s="57"/>
      <c r="H65" s="55">
        <f t="shared" si="5"/>
        <v>2480</v>
      </c>
      <c r="I65" s="55">
        <f t="shared" si="6"/>
        <v>2480</v>
      </c>
      <c r="J65" s="55"/>
      <c r="K65" s="55"/>
      <c r="L65" s="55"/>
      <c r="M65" s="55"/>
      <c r="N65" s="55"/>
      <c r="O65" s="55"/>
      <c r="P65" s="55"/>
      <c r="Q65" s="54">
        <v>2480</v>
      </c>
      <c r="R65" s="54"/>
      <c r="S65" s="55"/>
      <c r="T65" s="55"/>
      <c r="U65" s="55"/>
      <c r="V65" s="55"/>
    </row>
    <row r="66" spans="1:22" s="3" customFormat="1" ht="51.75" customHeight="1">
      <c r="A66" s="40"/>
      <c r="B66" s="5"/>
      <c r="C66" s="5"/>
      <c r="D66" s="5"/>
      <c r="E66" s="7" t="s">
        <v>104</v>
      </c>
      <c r="F66" s="53">
        <f t="shared" si="1"/>
        <v>199.6</v>
      </c>
      <c r="G66" s="57"/>
      <c r="H66" s="55">
        <f t="shared" si="5"/>
        <v>199.6</v>
      </c>
      <c r="I66" s="55">
        <f t="shared" si="6"/>
        <v>199.6</v>
      </c>
      <c r="J66" s="55"/>
      <c r="K66" s="55"/>
      <c r="L66" s="55"/>
      <c r="M66" s="55"/>
      <c r="N66" s="55"/>
      <c r="O66" s="55"/>
      <c r="P66" s="55"/>
      <c r="Q66" s="54">
        <v>199.6</v>
      </c>
      <c r="R66" s="54"/>
      <c r="S66" s="55"/>
      <c r="T66" s="55"/>
      <c r="U66" s="55"/>
      <c r="V66" s="55"/>
    </row>
    <row r="67" spans="1:22" s="3" customFormat="1" ht="52.5" customHeight="1">
      <c r="A67" s="40"/>
      <c r="B67" s="5"/>
      <c r="C67" s="5"/>
      <c r="D67" s="5"/>
      <c r="E67" s="7" t="s">
        <v>105</v>
      </c>
      <c r="F67" s="53">
        <f t="shared" si="1"/>
        <v>1799.9</v>
      </c>
      <c r="G67" s="57"/>
      <c r="H67" s="55">
        <f t="shared" si="5"/>
        <v>1799.9</v>
      </c>
      <c r="I67" s="55">
        <f t="shared" si="6"/>
        <v>1799.9</v>
      </c>
      <c r="J67" s="55"/>
      <c r="K67" s="55"/>
      <c r="L67" s="55"/>
      <c r="M67" s="55"/>
      <c r="N67" s="55"/>
      <c r="O67" s="55"/>
      <c r="P67" s="55"/>
      <c r="Q67" s="54">
        <v>1799.9</v>
      </c>
      <c r="R67" s="54"/>
      <c r="S67" s="55"/>
      <c r="T67" s="55"/>
      <c r="U67" s="55"/>
      <c r="V67" s="55"/>
    </row>
    <row r="68" spans="1:22" s="3" customFormat="1" ht="50.25" customHeight="1">
      <c r="A68" s="40"/>
      <c r="B68" s="5"/>
      <c r="C68" s="5"/>
      <c r="D68" s="5"/>
      <c r="E68" s="7" t="s">
        <v>106</v>
      </c>
      <c r="F68" s="53">
        <f t="shared" si="1"/>
        <v>772.7</v>
      </c>
      <c r="G68" s="57"/>
      <c r="H68" s="55">
        <f t="shared" si="5"/>
        <v>772.7</v>
      </c>
      <c r="I68" s="55">
        <f t="shared" si="6"/>
        <v>772.7</v>
      </c>
      <c r="J68" s="55"/>
      <c r="K68" s="55"/>
      <c r="L68" s="55"/>
      <c r="M68" s="55"/>
      <c r="N68" s="55"/>
      <c r="O68" s="55"/>
      <c r="P68" s="55"/>
      <c r="Q68" s="54">
        <v>772.7</v>
      </c>
      <c r="R68" s="54"/>
      <c r="S68" s="55"/>
      <c r="T68" s="55"/>
      <c r="U68" s="55"/>
      <c r="V68" s="55"/>
    </row>
    <row r="69" spans="1:22" s="3" customFormat="1" ht="54" customHeight="1">
      <c r="A69" s="40"/>
      <c r="B69" s="5"/>
      <c r="C69" s="5"/>
      <c r="D69" s="5"/>
      <c r="E69" s="7" t="s">
        <v>107</v>
      </c>
      <c r="F69" s="53">
        <f t="shared" si="1"/>
        <v>1006</v>
      </c>
      <c r="G69" s="57"/>
      <c r="H69" s="55">
        <f t="shared" si="5"/>
        <v>1006</v>
      </c>
      <c r="I69" s="55">
        <f t="shared" si="6"/>
        <v>1006</v>
      </c>
      <c r="J69" s="55"/>
      <c r="K69" s="55"/>
      <c r="L69" s="55"/>
      <c r="M69" s="55"/>
      <c r="N69" s="55"/>
      <c r="O69" s="55"/>
      <c r="P69" s="55"/>
      <c r="Q69" s="54">
        <v>1006</v>
      </c>
      <c r="R69" s="54"/>
      <c r="S69" s="55"/>
      <c r="T69" s="55"/>
      <c r="U69" s="55"/>
      <c r="V69" s="55"/>
    </row>
    <row r="70" spans="1:22" s="3" customFormat="1" ht="30.75" customHeight="1">
      <c r="A70" s="40">
        <v>2951</v>
      </c>
      <c r="B70" s="5" t="s">
        <v>87</v>
      </c>
      <c r="C70" s="5" t="s">
        <v>51</v>
      </c>
      <c r="D70" s="5" t="s">
        <v>6</v>
      </c>
      <c r="E70" s="6" t="s">
        <v>108</v>
      </c>
      <c r="F70" s="53">
        <f t="shared" si="1"/>
        <v>31723.6</v>
      </c>
      <c r="G70" s="57"/>
      <c r="H70" s="55">
        <f>SUM(H71:H86)</f>
        <v>31723.6</v>
      </c>
      <c r="I70" s="55">
        <f>SUM(I71:I86)</f>
        <v>31723.6</v>
      </c>
      <c r="J70" s="55"/>
      <c r="K70" s="55"/>
      <c r="L70" s="55"/>
      <c r="M70" s="55"/>
      <c r="N70" s="55"/>
      <c r="O70" s="55"/>
      <c r="P70" s="55"/>
      <c r="Q70" s="55">
        <f>SUM(Q71:Q86)</f>
        <v>31723.6</v>
      </c>
      <c r="R70" s="55"/>
      <c r="S70" s="55"/>
      <c r="T70" s="55"/>
      <c r="U70" s="55"/>
      <c r="V70" s="55"/>
    </row>
    <row r="71" spans="1:22" s="3" customFormat="1" ht="42.75" customHeight="1">
      <c r="A71" s="40"/>
      <c r="B71" s="5"/>
      <c r="C71" s="5"/>
      <c r="D71" s="5"/>
      <c r="E71" s="6" t="s">
        <v>109</v>
      </c>
      <c r="F71" s="53">
        <f t="shared" si="1"/>
        <v>2031.2</v>
      </c>
      <c r="G71" s="57"/>
      <c r="H71" s="55">
        <f>Q71</f>
        <v>2031.2</v>
      </c>
      <c r="I71" s="55">
        <f>Q71</f>
        <v>2031.2</v>
      </c>
      <c r="J71" s="55"/>
      <c r="K71" s="55"/>
      <c r="L71" s="55"/>
      <c r="M71" s="55"/>
      <c r="N71" s="55"/>
      <c r="O71" s="55"/>
      <c r="P71" s="55"/>
      <c r="Q71" s="54">
        <v>2031.2</v>
      </c>
      <c r="R71" s="54"/>
      <c r="S71" s="55"/>
      <c r="T71" s="55"/>
      <c r="U71" s="55"/>
      <c r="V71" s="55"/>
    </row>
    <row r="72" spans="1:22" s="3" customFormat="1" ht="56.25" customHeight="1">
      <c r="A72" s="40"/>
      <c r="B72" s="5"/>
      <c r="C72" s="5"/>
      <c r="D72" s="5"/>
      <c r="E72" s="6" t="s">
        <v>110</v>
      </c>
      <c r="F72" s="53">
        <f t="shared" si="1"/>
        <v>2380</v>
      </c>
      <c r="G72" s="57"/>
      <c r="H72" s="55">
        <f aca="true" t="shared" si="7" ref="H72:H86">Q72</f>
        <v>2380</v>
      </c>
      <c r="I72" s="55">
        <f aca="true" t="shared" si="8" ref="I72:I86">Q72</f>
        <v>2380</v>
      </c>
      <c r="J72" s="55"/>
      <c r="K72" s="55"/>
      <c r="L72" s="55"/>
      <c r="M72" s="55"/>
      <c r="N72" s="55"/>
      <c r="O72" s="55"/>
      <c r="P72" s="55"/>
      <c r="Q72" s="54">
        <v>2380</v>
      </c>
      <c r="R72" s="54"/>
      <c r="S72" s="55"/>
      <c r="T72" s="55"/>
      <c r="U72" s="55"/>
      <c r="V72" s="55"/>
    </row>
    <row r="73" spans="1:22" s="3" customFormat="1" ht="44.25" customHeight="1">
      <c r="A73" s="40"/>
      <c r="B73" s="5"/>
      <c r="C73" s="5"/>
      <c r="D73" s="5"/>
      <c r="E73" s="6" t="s">
        <v>111</v>
      </c>
      <c r="F73" s="53">
        <f t="shared" si="1"/>
        <v>2865.3</v>
      </c>
      <c r="G73" s="57"/>
      <c r="H73" s="55">
        <f t="shared" si="7"/>
        <v>2865.3</v>
      </c>
      <c r="I73" s="55">
        <f t="shared" si="8"/>
        <v>2865.3</v>
      </c>
      <c r="J73" s="55"/>
      <c r="K73" s="55"/>
      <c r="L73" s="55"/>
      <c r="M73" s="55"/>
      <c r="N73" s="55"/>
      <c r="O73" s="55"/>
      <c r="P73" s="55"/>
      <c r="Q73" s="54">
        <v>2865.3</v>
      </c>
      <c r="R73" s="54"/>
      <c r="S73" s="55"/>
      <c r="T73" s="55"/>
      <c r="U73" s="55"/>
      <c r="V73" s="55"/>
    </row>
    <row r="74" spans="1:22" s="3" customFormat="1" ht="42.75" customHeight="1">
      <c r="A74" s="40"/>
      <c r="B74" s="5"/>
      <c r="C74" s="5"/>
      <c r="D74" s="5"/>
      <c r="E74" s="6" t="s">
        <v>112</v>
      </c>
      <c r="F74" s="53">
        <f t="shared" si="1"/>
        <v>1647.6</v>
      </c>
      <c r="G74" s="57"/>
      <c r="H74" s="55">
        <f t="shared" si="7"/>
        <v>1647.6</v>
      </c>
      <c r="I74" s="55">
        <f t="shared" si="8"/>
        <v>1647.6</v>
      </c>
      <c r="J74" s="55"/>
      <c r="K74" s="55"/>
      <c r="L74" s="55"/>
      <c r="M74" s="55"/>
      <c r="N74" s="55"/>
      <c r="O74" s="55"/>
      <c r="P74" s="55"/>
      <c r="Q74" s="54">
        <v>1647.6</v>
      </c>
      <c r="R74" s="54"/>
      <c r="S74" s="55"/>
      <c r="T74" s="55"/>
      <c r="U74" s="55"/>
      <c r="V74" s="55"/>
    </row>
    <row r="75" spans="1:22" s="3" customFormat="1" ht="31.5" customHeight="1">
      <c r="A75" s="40"/>
      <c r="B75" s="5"/>
      <c r="C75" s="5"/>
      <c r="D75" s="5"/>
      <c r="E75" s="6" t="s">
        <v>113</v>
      </c>
      <c r="F75" s="53">
        <f t="shared" si="1"/>
        <v>1650.5</v>
      </c>
      <c r="G75" s="57"/>
      <c r="H75" s="55">
        <f t="shared" si="7"/>
        <v>1650.5</v>
      </c>
      <c r="I75" s="55">
        <f t="shared" si="8"/>
        <v>1650.5</v>
      </c>
      <c r="J75" s="55"/>
      <c r="K75" s="55"/>
      <c r="L75" s="55"/>
      <c r="M75" s="55"/>
      <c r="N75" s="55"/>
      <c r="O75" s="55"/>
      <c r="P75" s="55"/>
      <c r="Q75" s="54">
        <v>1650.5</v>
      </c>
      <c r="R75" s="54"/>
      <c r="S75" s="55"/>
      <c r="T75" s="55"/>
      <c r="U75" s="55"/>
      <c r="V75" s="55"/>
    </row>
    <row r="76" spans="1:22" s="3" customFormat="1" ht="58.5" customHeight="1">
      <c r="A76" s="40"/>
      <c r="B76" s="5"/>
      <c r="C76" s="5"/>
      <c r="D76" s="5"/>
      <c r="E76" s="6" t="s">
        <v>114</v>
      </c>
      <c r="F76" s="53">
        <f t="shared" si="1"/>
        <v>1100</v>
      </c>
      <c r="G76" s="57"/>
      <c r="H76" s="55">
        <f t="shared" si="7"/>
        <v>1100</v>
      </c>
      <c r="I76" s="55">
        <f t="shared" si="8"/>
        <v>1100</v>
      </c>
      <c r="J76" s="55"/>
      <c r="K76" s="55"/>
      <c r="L76" s="55"/>
      <c r="M76" s="55"/>
      <c r="N76" s="55"/>
      <c r="O76" s="55"/>
      <c r="P76" s="55"/>
      <c r="Q76" s="54">
        <v>1100</v>
      </c>
      <c r="R76" s="54"/>
      <c r="S76" s="55"/>
      <c r="T76" s="55"/>
      <c r="U76" s="55"/>
      <c r="V76" s="55"/>
    </row>
    <row r="77" spans="1:22" s="3" customFormat="1" ht="30.75" customHeight="1">
      <c r="A77" s="40"/>
      <c r="B77" s="5"/>
      <c r="C77" s="5"/>
      <c r="D77" s="5"/>
      <c r="E77" s="6" t="s">
        <v>115</v>
      </c>
      <c r="F77" s="53">
        <f aca="true" t="shared" si="9" ref="F77:F87">G77+H77</f>
        <v>3699.1</v>
      </c>
      <c r="G77" s="57"/>
      <c r="H77" s="55">
        <f t="shared" si="7"/>
        <v>3699.1</v>
      </c>
      <c r="I77" s="55">
        <f t="shared" si="8"/>
        <v>3699.1</v>
      </c>
      <c r="J77" s="55"/>
      <c r="K77" s="55"/>
      <c r="L77" s="55"/>
      <c r="M77" s="55"/>
      <c r="N77" s="55"/>
      <c r="O77" s="55"/>
      <c r="P77" s="55"/>
      <c r="Q77" s="54">
        <v>3699.1</v>
      </c>
      <c r="R77" s="54"/>
      <c r="S77" s="55"/>
      <c r="T77" s="55"/>
      <c r="U77" s="55"/>
      <c r="V77" s="55"/>
    </row>
    <row r="78" spans="1:22" s="3" customFormat="1" ht="42.75" customHeight="1">
      <c r="A78" s="40"/>
      <c r="B78" s="5"/>
      <c r="C78" s="5"/>
      <c r="D78" s="5"/>
      <c r="E78" s="6" t="s">
        <v>116</v>
      </c>
      <c r="F78" s="53">
        <f t="shared" si="9"/>
        <v>1058.3</v>
      </c>
      <c r="G78" s="57"/>
      <c r="H78" s="55">
        <f t="shared" si="7"/>
        <v>1058.3</v>
      </c>
      <c r="I78" s="55">
        <f t="shared" si="8"/>
        <v>1058.3</v>
      </c>
      <c r="J78" s="55"/>
      <c r="K78" s="55"/>
      <c r="L78" s="55"/>
      <c r="M78" s="55"/>
      <c r="N78" s="55"/>
      <c r="O78" s="55"/>
      <c r="P78" s="55"/>
      <c r="Q78" s="54">
        <v>1058.3</v>
      </c>
      <c r="R78" s="54"/>
      <c r="S78" s="55"/>
      <c r="T78" s="55"/>
      <c r="U78" s="55"/>
      <c r="V78" s="55"/>
    </row>
    <row r="79" spans="1:22" s="3" customFormat="1" ht="27" customHeight="1">
      <c r="A79" s="40"/>
      <c r="B79" s="5"/>
      <c r="C79" s="5"/>
      <c r="D79" s="5"/>
      <c r="E79" s="6" t="s">
        <v>117</v>
      </c>
      <c r="F79" s="53">
        <f t="shared" si="9"/>
        <v>2151</v>
      </c>
      <c r="G79" s="57"/>
      <c r="H79" s="55">
        <f t="shared" si="7"/>
        <v>2151</v>
      </c>
      <c r="I79" s="55">
        <f t="shared" si="8"/>
        <v>2151</v>
      </c>
      <c r="J79" s="55"/>
      <c r="K79" s="55"/>
      <c r="L79" s="55"/>
      <c r="M79" s="55"/>
      <c r="N79" s="55"/>
      <c r="O79" s="55"/>
      <c r="P79" s="55"/>
      <c r="Q79" s="54">
        <v>2151</v>
      </c>
      <c r="R79" s="54"/>
      <c r="S79" s="55"/>
      <c r="T79" s="55"/>
      <c r="U79" s="55"/>
      <c r="V79" s="55"/>
    </row>
    <row r="80" spans="1:22" s="3" customFormat="1" ht="66.75" customHeight="1">
      <c r="A80" s="40"/>
      <c r="B80" s="5"/>
      <c r="C80" s="5"/>
      <c r="D80" s="5"/>
      <c r="E80" s="6" t="s">
        <v>118</v>
      </c>
      <c r="F80" s="53">
        <f t="shared" si="9"/>
        <v>2503.9</v>
      </c>
      <c r="G80" s="57"/>
      <c r="H80" s="55">
        <f t="shared" si="7"/>
        <v>2503.9</v>
      </c>
      <c r="I80" s="55">
        <f t="shared" si="8"/>
        <v>2503.9</v>
      </c>
      <c r="J80" s="55"/>
      <c r="K80" s="55"/>
      <c r="L80" s="55"/>
      <c r="M80" s="55"/>
      <c r="N80" s="55"/>
      <c r="O80" s="55"/>
      <c r="P80" s="55"/>
      <c r="Q80" s="54">
        <v>2503.9</v>
      </c>
      <c r="R80" s="54"/>
      <c r="S80" s="55"/>
      <c r="T80" s="55"/>
      <c r="U80" s="55"/>
      <c r="V80" s="55"/>
    </row>
    <row r="81" spans="1:22" s="3" customFormat="1" ht="32.25" customHeight="1">
      <c r="A81" s="40"/>
      <c r="B81" s="5"/>
      <c r="C81" s="5"/>
      <c r="D81" s="5"/>
      <c r="E81" s="6" t="s">
        <v>119</v>
      </c>
      <c r="F81" s="53">
        <f t="shared" si="9"/>
        <v>1743.8</v>
      </c>
      <c r="G81" s="57"/>
      <c r="H81" s="55">
        <f t="shared" si="7"/>
        <v>1743.8</v>
      </c>
      <c r="I81" s="55">
        <f t="shared" si="8"/>
        <v>1743.8</v>
      </c>
      <c r="J81" s="55"/>
      <c r="K81" s="55"/>
      <c r="L81" s="55"/>
      <c r="M81" s="55"/>
      <c r="N81" s="55"/>
      <c r="O81" s="55"/>
      <c r="P81" s="55"/>
      <c r="Q81" s="54">
        <v>1743.8</v>
      </c>
      <c r="R81" s="54"/>
      <c r="S81" s="55"/>
      <c r="T81" s="55"/>
      <c r="U81" s="55"/>
      <c r="V81" s="55"/>
    </row>
    <row r="82" spans="1:22" s="3" customFormat="1" ht="53.25" customHeight="1">
      <c r="A82" s="40"/>
      <c r="B82" s="5"/>
      <c r="C82" s="5"/>
      <c r="D82" s="5"/>
      <c r="E82" s="6" t="s">
        <v>141</v>
      </c>
      <c r="F82" s="53">
        <f t="shared" si="9"/>
        <v>3432.7</v>
      </c>
      <c r="G82" s="57"/>
      <c r="H82" s="55">
        <f t="shared" si="7"/>
        <v>3432.7</v>
      </c>
      <c r="I82" s="55">
        <f t="shared" si="8"/>
        <v>3432.7</v>
      </c>
      <c r="J82" s="55"/>
      <c r="K82" s="55"/>
      <c r="L82" s="55"/>
      <c r="M82" s="55"/>
      <c r="N82" s="55"/>
      <c r="O82" s="55"/>
      <c r="P82" s="55"/>
      <c r="Q82" s="54">
        <v>3432.7</v>
      </c>
      <c r="R82" s="54"/>
      <c r="S82" s="55"/>
      <c r="T82" s="55"/>
      <c r="U82" s="55"/>
      <c r="V82" s="55"/>
    </row>
    <row r="83" spans="1:22" s="3" customFormat="1" ht="30.75" customHeight="1">
      <c r="A83" s="40"/>
      <c r="B83" s="5"/>
      <c r="C83" s="5"/>
      <c r="D83" s="5"/>
      <c r="E83" s="6" t="s">
        <v>120</v>
      </c>
      <c r="F83" s="53">
        <f t="shared" si="9"/>
        <v>745.3</v>
      </c>
      <c r="G83" s="57"/>
      <c r="H83" s="55">
        <f t="shared" si="7"/>
        <v>745.3</v>
      </c>
      <c r="I83" s="55">
        <f t="shared" si="8"/>
        <v>745.3</v>
      </c>
      <c r="J83" s="55"/>
      <c r="K83" s="55"/>
      <c r="L83" s="55"/>
      <c r="M83" s="55"/>
      <c r="N83" s="55"/>
      <c r="O83" s="55"/>
      <c r="P83" s="55"/>
      <c r="Q83" s="54">
        <v>745.3</v>
      </c>
      <c r="R83" s="54"/>
      <c r="S83" s="55"/>
      <c r="T83" s="55"/>
      <c r="U83" s="55"/>
      <c r="V83" s="55"/>
    </row>
    <row r="84" spans="1:22" s="3" customFormat="1" ht="42.75" customHeight="1">
      <c r="A84" s="40"/>
      <c r="B84" s="5"/>
      <c r="C84" s="5"/>
      <c r="D84" s="5"/>
      <c r="E84" s="6" t="s">
        <v>121</v>
      </c>
      <c r="F84" s="53">
        <f t="shared" si="9"/>
        <v>2210.8</v>
      </c>
      <c r="G84" s="57"/>
      <c r="H84" s="55">
        <f t="shared" si="7"/>
        <v>2210.8</v>
      </c>
      <c r="I84" s="55">
        <f t="shared" si="8"/>
        <v>2210.8</v>
      </c>
      <c r="J84" s="55"/>
      <c r="K84" s="55"/>
      <c r="L84" s="55"/>
      <c r="M84" s="55"/>
      <c r="N84" s="55"/>
      <c r="O84" s="55"/>
      <c r="P84" s="55"/>
      <c r="Q84" s="54">
        <v>2210.8</v>
      </c>
      <c r="R84" s="54"/>
      <c r="S84" s="55"/>
      <c r="T84" s="55"/>
      <c r="U84" s="55"/>
      <c r="V84" s="55"/>
    </row>
    <row r="85" spans="1:22" s="3" customFormat="1" ht="28.5" customHeight="1">
      <c r="A85" s="40"/>
      <c r="B85" s="5"/>
      <c r="C85" s="5"/>
      <c r="D85" s="5"/>
      <c r="E85" s="6" t="s">
        <v>122</v>
      </c>
      <c r="F85" s="53">
        <f t="shared" si="9"/>
        <v>1062.1</v>
      </c>
      <c r="G85" s="57"/>
      <c r="H85" s="55">
        <f t="shared" si="7"/>
        <v>1062.1</v>
      </c>
      <c r="I85" s="55">
        <f t="shared" si="8"/>
        <v>1062.1</v>
      </c>
      <c r="J85" s="55"/>
      <c r="K85" s="55"/>
      <c r="L85" s="55"/>
      <c r="M85" s="55"/>
      <c r="N85" s="55"/>
      <c r="O85" s="55"/>
      <c r="P85" s="55"/>
      <c r="Q85" s="54">
        <v>1062.1</v>
      </c>
      <c r="R85" s="54"/>
      <c r="S85" s="55"/>
      <c r="T85" s="55"/>
      <c r="U85" s="55"/>
      <c r="V85" s="55"/>
    </row>
    <row r="86" spans="1:22" s="3" customFormat="1" ht="28.5" customHeight="1">
      <c r="A86" s="40"/>
      <c r="B86" s="5"/>
      <c r="C86" s="5"/>
      <c r="D86" s="5"/>
      <c r="E86" s="6" t="s">
        <v>123</v>
      </c>
      <c r="F86" s="53">
        <f t="shared" si="9"/>
        <v>1442</v>
      </c>
      <c r="G86" s="57"/>
      <c r="H86" s="55">
        <f t="shared" si="7"/>
        <v>1442</v>
      </c>
      <c r="I86" s="55">
        <f t="shared" si="8"/>
        <v>1442</v>
      </c>
      <c r="J86" s="55"/>
      <c r="K86" s="55"/>
      <c r="L86" s="55"/>
      <c r="M86" s="55"/>
      <c r="N86" s="55"/>
      <c r="O86" s="55"/>
      <c r="P86" s="55"/>
      <c r="Q86" s="54">
        <v>1442</v>
      </c>
      <c r="R86" s="54"/>
      <c r="S86" s="55"/>
      <c r="T86" s="55"/>
      <c r="U86" s="55"/>
      <c r="V86" s="55"/>
    </row>
    <row r="87" spans="1:22" s="3" customFormat="1" ht="33" customHeight="1">
      <c r="A87" s="4">
        <v>3112</v>
      </c>
      <c r="B87" s="5" t="s">
        <v>131</v>
      </c>
      <c r="C87" s="5" t="s">
        <v>6</v>
      </c>
      <c r="D87" s="5" t="s">
        <v>11</v>
      </c>
      <c r="E87" s="59" t="s">
        <v>132</v>
      </c>
      <c r="F87" s="42">
        <f t="shared" si="9"/>
        <v>-98576.021</v>
      </c>
      <c r="G87" s="22">
        <f>T87</f>
        <v>-98576.021</v>
      </c>
      <c r="H87" s="55"/>
      <c r="I87" s="22">
        <f>T87</f>
        <v>-98576.021</v>
      </c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22">
        <v>-98576.021</v>
      </c>
      <c r="U87" s="22"/>
      <c r="V87" s="55"/>
    </row>
    <row r="88" spans="1:5" s="3" customFormat="1" ht="15" customHeight="1">
      <c r="A88" s="50"/>
      <c r="B88" s="8"/>
      <c r="C88" s="8"/>
      <c r="D88" s="8"/>
      <c r="E88" s="48"/>
    </row>
    <row r="89" spans="1:5" s="3" customFormat="1" ht="15" customHeight="1">
      <c r="A89" s="50"/>
      <c r="B89" s="8"/>
      <c r="C89" s="8"/>
      <c r="D89" s="8"/>
      <c r="E89" s="48"/>
    </row>
    <row r="90" spans="1:5" s="3" customFormat="1" ht="15" customHeight="1">
      <c r="A90" s="50"/>
      <c r="B90" s="8"/>
      <c r="C90" s="8"/>
      <c r="D90" s="8"/>
      <c r="E90" s="48"/>
    </row>
    <row r="91" spans="1:5" s="3" customFormat="1" ht="15" customHeight="1">
      <c r="A91" s="50"/>
      <c r="B91" s="8"/>
      <c r="C91" s="8"/>
      <c r="D91" s="8"/>
      <c r="E91" s="48"/>
    </row>
    <row r="92" spans="1:22" s="3" customFormat="1" ht="15" customHeight="1">
      <c r="A92" s="60" t="s">
        <v>26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</row>
    <row r="93" spans="1:5" s="3" customFormat="1" ht="15" customHeight="1">
      <c r="A93" s="50"/>
      <c r="B93" s="8"/>
      <c r="C93" s="8"/>
      <c r="D93" s="8"/>
      <c r="E93" s="48"/>
    </row>
    <row r="94" spans="1:5" s="3" customFormat="1" ht="15" customHeight="1">
      <c r="A94" s="50"/>
      <c r="B94" s="8"/>
      <c r="C94" s="8"/>
      <c r="D94" s="8"/>
      <c r="E94" s="48"/>
    </row>
    <row r="95" s="3" customFormat="1" ht="15.75" customHeight="1">
      <c r="A95" s="49"/>
    </row>
    <row r="98" spans="1:22" ht="12.75">
      <c r="A98" s="60" t="s">
        <v>60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</row>
    <row r="99" spans="2:11" ht="12.75">
      <c r="B99" s="51"/>
      <c r="C99" s="51"/>
      <c r="D99" s="51"/>
      <c r="E99" s="51"/>
      <c r="F99" s="51"/>
      <c r="G99" s="51"/>
      <c r="H99" s="51"/>
      <c r="I99" s="29"/>
      <c r="J99" s="29"/>
      <c r="K99" s="29"/>
    </row>
  </sheetData>
  <sheetProtection/>
  <mergeCells count="14">
    <mergeCell ref="A98:V98"/>
    <mergeCell ref="I8:I10"/>
    <mergeCell ref="J8:J10"/>
    <mergeCell ref="A8:A10"/>
    <mergeCell ref="B8:B10"/>
    <mergeCell ref="C8:C10"/>
    <mergeCell ref="D8:D10"/>
    <mergeCell ref="E8:E10"/>
    <mergeCell ref="F8:F10"/>
    <mergeCell ref="K8:V8"/>
    <mergeCell ref="G8:G10"/>
    <mergeCell ref="H8:H10"/>
    <mergeCell ref="A6:V6"/>
    <mergeCell ref="A92:V92"/>
  </mergeCells>
  <printOptions/>
  <pageMargins left="0.2362204724409449" right="0" top="0.3937007874015748" bottom="0.1968503937007874" header="0.5118110236220472" footer="0.5118110236220472"/>
  <pageSetup horizontalDpi="600" verticalDpi="600" orientation="landscape" paperSize="9" scale="8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2018-02-12T07:22:48Z</cp:lastPrinted>
  <dcterms:created xsi:type="dcterms:W3CDTF">1996-10-14T23:33:28Z</dcterms:created>
  <dcterms:modified xsi:type="dcterms:W3CDTF">2018-02-12T07:38:27Z</dcterms:modified>
  <cp:category/>
  <cp:version/>
  <cp:contentType/>
  <cp:contentStatus/>
</cp:coreProperties>
</file>